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T:\PUR\20000 - Bids\20278 IFB Sod for Ronald L. Feist Park\"/>
    </mc:Choice>
  </mc:AlternateContent>
  <xr:revisionPtr revIDLastSave="0" documentId="13_ncr:1_{F2380F6F-7396-494E-867D-8F08498F63FC}" xr6:coauthVersionLast="47" xr6:coauthVersionMax="47" xr10:uidLastSave="{00000000-0000-0000-0000-000000000000}"/>
  <bookViews>
    <workbookView xWindow="-110" yWindow="-110" windowWidth="19420" windowHeight="10420" tabRatio="625" activeTab="1" xr2:uid="{00000000-000D-0000-FFFF-FFFF00000000}"/>
  </bookViews>
  <sheets>
    <sheet name="Bid Opening" sheetId="1" r:id="rId1"/>
    <sheet name="BID TABULATION" sheetId="4" r:id="rId2"/>
    <sheet name="EVAL SUMMARY" sheetId="5" r:id="rId3"/>
  </sheets>
  <definedNames>
    <definedName name="_xlnm.Print_Area" localSheetId="0">'Bid Opening'!$A$1:$I$21</definedName>
    <definedName name="_xlnm.Print_Area" localSheetId="1">'BID TABULATION'!$A$1:$I$33</definedName>
    <definedName name="_xlnm.Print_Titles" localSheetId="0">'Bid Opening'!$5:$10</definedName>
    <definedName name="_xlnm.Print_Titles" localSheetId="1">'BID TABULATION'!$9:$10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11" i="1"/>
  <c r="E9" i="4"/>
  <c r="B30" i="4" s="1"/>
  <c r="G9" i="4"/>
  <c r="B31" i="4" s="1"/>
  <c r="G10" i="4" l="1"/>
  <c r="H21" i="4"/>
  <c r="H22" i="4" s="1"/>
  <c r="H6" i="4"/>
  <c r="H24" i="4" l="1"/>
  <c r="C7" i="4"/>
  <c r="C6" i="4"/>
  <c r="C5" i="4"/>
  <c r="C8" i="5"/>
  <c r="C9" i="5"/>
  <c r="C7" i="5"/>
  <c r="K7" i="5"/>
  <c r="H23" i="4" l="1"/>
  <c r="H25" i="4" s="1"/>
  <c r="E31" i="4" s="1"/>
  <c r="F21" i="4"/>
  <c r="F22" i="4" s="1"/>
  <c r="H26" i="4" l="1"/>
  <c r="H5" i="4"/>
  <c r="E10" i="4" l="1"/>
  <c r="A12" i="1" l="1"/>
  <c r="A13" i="1" s="1"/>
  <c r="A14" i="1" s="1"/>
  <c r="A15" i="1" s="1"/>
  <c r="A16" i="1" s="1"/>
  <c r="A17" i="1" s="1"/>
  <c r="A18" i="1" s="1"/>
  <c r="A19" i="1" s="1"/>
  <c r="A20" i="1" s="1"/>
  <c r="F23" i="4" l="1"/>
  <c r="F25" i="4" s="1"/>
  <c r="E30" i="4" s="1"/>
  <c r="F26" i="4" l="1"/>
  <c r="G17" i="5" s="1"/>
</calcChain>
</file>

<file path=xl/sharedStrings.xml><?xml version="1.0" encoding="utf-8"?>
<sst xmlns="http://schemas.openxmlformats.org/spreadsheetml/2006/main" count="101" uniqueCount="84">
  <si>
    <t>Bid Number:</t>
  </si>
  <si>
    <t>Title:</t>
  </si>
  <si>
    <t>Bid Date:</t>
  </si>
  <si>
    <t>COUNTY OF PLACER</t>
  </si>
  <si>
    <t>AUBURN, CA</t>
  </si>
  <si>
    <t>BID OPENING RECORD</t>
  </si>
  <si>
    <t>The above information represents the initial reading of the bids that were received.  All bids are subject to review for mathematical accuracy and compliance with specifications, terms and conditions.  Award of this bid will be based on the verified results, not the the information displayed here.</t>
  </si>
  <si>
    <t>BID ITEMS</t>
  </si>
  <si>
    <t>VENDOR NAME</t>
  </si>
  <si>
    <t>LOCATION</t>
  </si>
  <si>
    <t xml:space="preserve">Buyer: </t>
  </si>
  <si>
    <t>BID TOTAL</t>
  </si>
  <si>
    <t>COUNTY OF PLACER, AUBURN, CA</t>
  </si>
  <si>
    <t>Bid No.</t>
  </si>
  <si>
    <t>Due Date:</t>
  </si>
  <si>
    <t>Name of Firm</t>
  </si>
  <si>
    <t>City/State</t>
  </si>
  <si>
    <t>Telephone</t>
  </si>
  <si>
    <t>(1)</t>
  </si>
  <si>
    <t>Invoice Terms</t>
  </si>
  <si>
    <t>Item Description</t>
  </si>
  <si>
    <t>Qty</t>
  </si>
  <si>
    <t>Unit Price</t>
  </si>
  <si>
    <t>Extension</t>
  </si>
  <si>
    <t>Invoice Terms of less than 10 days were not considered in this evaluation.</t>
  </si>
  <si>
    <t>EVALUATION SUMMARY - LISTED BY LOW BIDDER:</t>
  </si>
  <si>
    <t>Contact Person</t>
  </si>
  <si>
    <t>Item No.</t>
  </si>
  <si>
    <t>Net 30</t>
  </si>
  <si>
    <t>Buyer Name/Phone:</t>
  </si>
  <si>
    <t>Email</t>
  </si>
  <si>
    <t>Phone:</t>
  </si>
  <si>
    <t xml:space="preserve">Customer Department:  </t>
  </si>
  <si>
    <t>Number of Firms Notified:</t>
  </si>
  <si>
    <t>Summary description of goods/services/purpose:</t>
  </si>
  <si>
    <t>Closed:</t>
  </si>
  <si>
    <t>Number that
viewed the bid:</t>
  </si>
  <si>
    <t>Buyer Name:</t>
  </si>
  <si>
    <t>Award Recommendation:</t>
  </si>
  <si>
    <t>Vendor Name:</t>
  </si>
  <si>
    <t>Summary comments:
(irregularities, rejected bids, etc)</t>
  </si>
  <si>
    <t>SCN</t>
  </si>
  <si>
    <t>PO</t>
  </si>
  <si>
    <t>Board of Supervisors</t>
  </si>
  <si>
    <t>Purchasing Manager</t>
  </si>
  <si>
    <t>Date:</t>
  </si>
  <si>
    <t>Number of responses:</t>
  </si>
  <si>
    <t>Recorder/Witness:</t>
  </si>
  <si>
    <t>BID TABULATION &amp; NOTICE OF INTENT TO AWARD</t>
  </si>
  <si>
    <t>Sales Tax 7.25%</t>
  </si>
  <si>
    <t>Award Total</t>
  </si>
  <si>
    <t>Award Approval Required:</t>
  </si>
  <si>
    <t>FILE MEMO / EVALUATION SUMMARY</t>
  </si>
  <si>
    <t>Effective:</t>
  </si>
  <si>
    <t>Award Amount:</t>
  </si>
  <si>
    <t>(Intended award is highlighted)</t>
  </si>
  <si>
    <t>Harrison Hawkins</t>
  </si>
  <si>
    <t>530-889-4242</t>
  </si>
  <si>
    <t>Yes</t>
  </si>
  <si>
    <t>X</t>
  </si>
  <si>
    <t>Other Notes</t>
  </si>
  <si>
    <t>A-G Sod Farms</t>
  </si>
  <si>
    <t>Don Robinson Sand &amp; Gravel, Inc</t>
  </si>
  <si>
    <t>Lodi, CA</t>
  </si>
  <si>
    <t>Auburn, CA</t>
  </si>
  <si>
    <t>Sod</t>
  </si>
  <si>
    <t>Sod for Ronald L. Feist Park</t>
  </si>
  <si>
    <t>04/25/2022 @ 11:00 AM</t>
  </si>
  <si>
    <t>Rob Grob</t>
  </si>
  <si>
    <t>Darren Ferreira</t>
  </si>
  <si>
    <t>530-885-5623</t>
  </si>
  <si>
    <t>darren@robinsonSG.com</t>
  </si>
  <si>
    <t>TifTuf Bermuda Sod</t>
  </si>
  <si>
    <t>Todd Gerrow</t>
  </si>
  <si>
    <t>916-216-2859</t>
  </si>
  <si>
    <t>tgerrow@agsod.com</t>
  </si>
  <si>
    <t>Placer County Parks and Open Space</t>
  </si>
  <si>
    <t>Sod for the Mcmichael field renovation at the Ronald L Feist Park.</t>
  </si>
  <si>
    <t>LVP Certified?</t>
  </si>
  <si>
    <t>(2)</t>
  </si>
  <si>
    <t>No</t>
  </si>
  <si>
    <t>A 5% Local Vendor Preference is granted to those firms who file an LVP Affidavit with Procurement prior to the close of the bid.</t>
  </si>
  <si>
    <t>LVP</t>
  </si>
  <si>
    <t>Ref.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</si>
</sst>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m/d/yy"/>
    <numFmt numFmtId="165" formatCode="m/d/yy;@"/>
    <numFmt numFmtId="166" formatCode="[$-409]General"/>
  </numFmts>
  <fonts count="21" x14ac:knownFonts="1">
    <font>
      <sz val="10"/>
      <name val="Arial"/>
    </font>
    <font>
      <b/>
      <sz val="14"/>
      <name val="Arial"/>
      <family val="2"/>
    </font>
    <font>
      <b/>
      <sz val="12"/>
      <name val="Arial"/>
      <family val="2"/>
    </font>
    <font>
      <sz val="14"/>
      <name val="Arial"/>
      <family val="2"/>
    </font>
    <font>
      <sz val="10"/>
      <name val="Arial"/>
      <family val="2"/>
    </font>
    <font>
      <b/>
      <u/>
      <sz val="14"/>
      <name val="Arial"/>
      <family val="2"/>
    </font>
    <font>
      <i/>
      <sz val="11"/>
      <name val="Arial"/>
      <family val="2"/>
    </font>
    <font>
      <sz val="9"/>
      <name val="Arial"/>
      <family val="2"/>
    </font>
    <font>
      <sz val="12"/>
      <name val="Arial"/>
      <family val="2"/>
    </font>
    <font>
      <sz val="10"/>
      <name val="Arial"/>
      <family val="2"/>
    </font>
    <font>
      <i/>
      <sz val="10"/>
      <name val="Arial"/>
      <family val="2"/>
    </font>
    <font>
      <b/>
      <sz val="11"/>
      <name val="Arial"/>
      <family val="2"/>
    </font>
    <font>
      <vertAlign val="superscript"/>
      <sz val="10"/>
      <name val="Arial"/>
      <family val="2"/>
    </font>
    <font>
      <b/>
      <sz val="10"/>
      <name val="Arial"/>
      <family val="2"/>
    </font>
    <font>
      <sz val="11"/>
      <color rgb="FF000000"/>
      <name val="Calibri"/>
      <family val="2"/>
    </font>
    <font>
      <b/>
      <u/>
      <sz val="12"/>
      <name val="Arial"/>
      <family val="2"/>
    </font>
    <font>
      <sz val="16"/>
      <name val="Arial"/>
      <family val="2"/>
    </font>
    <font>
      <sz val="14"/>
      <name val="Segoe Script"/>
      <family val="2"/>
    </font>
    <font>
      <u/>
      <sz val="10"/>
      <color theme="10"/>
      <name val="Arial"/>
      <family val="2"/>
    </font>
    <font>
      <sz val="10"/>
      <name val="Arial"/>
    </font>
    <font>
      <sz val="11"/>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9" fillId="0" borderId="0"/>
    <xf numFmtId="166" fontId="14" fillId="0" borderId="0" applyBorder="0" applyProtection="0"/>
    <xf numFmtId="0" fontId="4" fillId="0" borderId="0"/>
    <xf numFmtId="0" fontId="18" fillId="0" borderId="0" applyNumberFormat="0" applyFill="0" applyBorder="0" applyAlignment="0" applyProtection="0"/>
    <xf numFmtId="44" fontId="19" fillId="0" borderId="0" applyFont="0" applyFill="0" applyBorder="0" applyAlignment="0" applyProtection="0"/>
  </cellStyleXfs>
  <cellXfs count="242">
    <xf numFmtId="0" fontId="0" fillId="0" borderId="0" xfId="0"/>
    <xf numFmtId="0" fontId="0" fillId="0" borderId="0" xfId="0" applyAlignment="1"/>
    <xf numFmtId="0" fontId="1" fillId="0" borderId="0" xfId="0" applyFont="1" applyAlignment="1"/>
    <xf numFmtId="0" fontId="3" fillId="0" borderId="0" xfId="0" applyFont="1"/>
    <xf numFmtId="0" fontId="5" fillId="0" borderId="0" xfId="0" applyFont="1" applyAlignment="1">
      <alignment horizontal="center"/>
    </xf>
    <xf numFmtId="0" fontId="3" fillId="0" borderId="0" xfId="0" applyFont="1" applyAlignment="1"/>
    <xf numFmtId="0" fontId="1" fillId="0" borderId="2" xfId="0" applyFont="1" applyBorder="1" applyAlignment="1"/>
    <xf numFmtId="0" fontId="0" fillId="0" borderId="0" xfId="0" applyAlignment="1">
      <alignment vertical="center"/>
    </xf>
    <xf numFmtId="0" fontId="1" fillId="0" borderId="0" xfId="0" applyFont="1" applyBorder="1" applyAlignment="1"/>
    <xf numFmtId="0" fontId="8" fillId="0" borderId="2" xfId="0" quotePrefix="1" applyFont="1" applyBorder="1" applyAlignment="1">
      <alignment horizontal="center" vertical="center" wrapText="1"/>
    </xf>
    <xf numFmtId="0" fontId="0" fillId="0" borderId="2" xfId="0" applyBorder="1" applyAlignment="1">
      <alignment horizontal="center"/>
    </xf>
    <xf numFmtId="0" fontId="8" fillId="0" borderId="2" xfId="0" applyFont="1" applyBorder="1" applyAlignment="1">
      <alignment wrapText="1"/>
    </xf>
    <xf numFmtId="4" fontId="8" fillId="0" borderId="2" xfId="0" applyNumberFormat="1" applyFont="1" applyBorder="1" applyAlignment="1">
      <alignment wrapText="1"/>
    </xf>
    <xf numFmtId="0" fontId="0" fillId="2" borderId="2" xfId="0" applyFill="1" applyBorder="1" applyAlignment="1">
      <alignment vertical="center"/>
    </xf>
    <xf numFmtId="0" fontId="9" fillId="0" borderId="0" xfId="1" applyFont="1"/>
    <xf numFmtId="0" fontId="9" fillId="0" borderId="0" xfId="1" applyFont="1" applyBorder="1"/>
    <xf numFmtId="0" fontId="8" fillId="0" borderId="0" xfId="1" applyFont="1"/>
    <xf numFmtId="0" fontId="8" fillId="0" borderId="0" xfId="1" applyFont="1" applyBorder="1"/>
    <xf numFmtId="0" fontId="8" fillId="0" borderId="0" xfId="1" applyFont="1" applyFill="1" applyBorder="1"/>
    <xf numFmtId="0" fontId="2" fillId="0" borderId="0" xfId="1" applyFont="1"/>
    <xf numFmtId="164" fontId="8" fillId="0" borderId="0" xfId="1" applyNumberFormat="1" applyFont="1" applyAlignment="1">
      <alignment horizontal="left"/>
    </xf>
    <xf numFmtId="0" fontId="9" fillId="0" borderId="0" xfId="1" applyFont="1" applyBorder="1" applyAlignment="1">
      <alignment horizontal="right"/>
    </xf>
    <xf numFmtId="0" fontId="9" fillId="0" borderId="4" xfId="1" applyFont="1" applyBorder="1"/>
    <xf numFmtId="0" fontId="9" fillId="0" borderId="0" xfId="1" applyFont="1" applyFill="1"/>
    <xf numFmtId="7" fontId="9" fillId="0" borderId="0" xfId="1" applyNumberFormat="1" applyFont="1"/>
    <xf numFmtId="0" fontId="13" fillId="0" borderId="0" xfId="1" applyFont="1" applyBorder="1"/>
    <xf numFmtId="0" fontId="10" fillId="0" borderId="0" xfId="0" applyFont="1" applyFill="1"/>
    <xf numFmtId="0" fontId="4" fillId="0" borderId="2" xfId="1" applyFont="1" applyFill="1" applyBorder="1" applyAlignment="1">
      <alignment horizontal="center"/>
    </xf>
    <xf numFmtId="0" fontId="4" fillId="0" borderId="0" xfId="1" applyFont="1"/>
    <xf numFmtId="3" fontId="4" fillId="0" borderId="7" xfId="1" applyNumberFormat="1" applyFont="1" applyBorder="1" applyAlignment="1">
      <alignment horizontal="center" vertical="top"/>
    </xf>
    <xf numFmtId="4" fontId="4" fillId="0" borderId="4" xfId="1" applyNumberFormat="1" applyFont="1" applyFill="1" applyBorder="1" applyAlignment="1">
      <alignment horizontal="right" vertical="top"/>
    </xf>
    <xf numFmtId="4" fontId="4" fillId="0" borderId="4" xfId="1" applyNumberFormat="1" applyFont="1" applyFill="1" applyBorder="1" applyAlignment="1"/>
    <xf numFmtId="0" fontId="4" fillId="0" borderId="0" xfId="1" applyFont="1" applyBorder="1"/>
    <xf numFmtId="0" fontId="4" fillId="0" borderId="0" xfId="1" applyFont="1" applyFill="1"/>
    <xf numFmtId="0" fontId="2" fillId="0" borderId="0" xfId="3" applyFont="1"/>
    <xf numFmtId="0" fontId="8" fillId="0" borderId="0" xfId="3" applyFont="1"/>
    <xf numFmtId="0" fontId="8" fillId="0" borderId="0" xfId="3" applyFont="1" applyAlignment="1">
      <alignment horizontal="left"/>
    </xf>
    <xf numFmtId="0" fontId="8" fillId="0" borderId="0" xfId="3" applyFont="1" applyFill="1" applyBorder="1"/>
    <xf numFmtId="165" fontId="8" fillId="0" borderId="0" xfId="3" applyNumberFormat="1" applyFont="1" applyAlignment="1">
      <alignment horizontal="left"/>
    </xf>
    <xf numFmtId="0" fontId="8" fillId="0" borderId="0" xfId="3" applyFont="1" applyFill="1"/>
    <xf numFmtId="0" fontId="8" fillId="0" borderId="0" xfId="3" applyFont="1" applyFill="1" applyAlignment="1">
      <alignment horizontal="left"/>
    </xf>
    <xf numFmtId="0" fontId="9" fillId="0" borderId="9" xfId="1" applyFont="1" applyBorder="1"/>
    <xf numFmtId="0" fontId="9" fillId="0" borderId="3" xfId="1" applyFont="1" applyBorder="1"/>
    <xf numFmtId="0" fontId="9" fillId="0" borderId="3" xfId="1" applyFont="1" applyBorder="1" applyAlignment="1">
      <alignment horizontal="right"/>
    </xf>
    <xf numFmtId="0" fontId="9" fillId="0" borderId="8" xfId="1" applyFont="1" applyBorder="1"/>
    <xf numFmtId="0" fontId="9" fillId="0" borderId="5" xfId="1" applyFont="1" applyBorder="1"/>
    <xf numFmtId="0" fontId="4" fillId="0" borderId="12" xfId="1" applyFont="1" applyBorder="1" applyAlignment="1">
      <alignment horizontal="center" wrapText="1"/>
    </xf>
    <xf numFmtId="0" fontId="4" fillId="0" borderId="5" xfId="1" applyFont="1" applyBorder="1" applyAlignment="1">
      <alignment horizontal="center" vertical="top"/>
    </xf>
    <xf numFmtId="4" fontId="8" fillId="0" borderId="2" xfId="0" applyNumberFormat="1" applyFont="1" applyBorder="1" applyAlignment="1">
      <alignment horizontal="right"/>
    </xf>
    <xf numFmtId="0" fontId="4" fillId="0" borderId="0" xfId="1" applyFont="1" applyBorder="1" applyAlignment="1">
      <alignment horizontal="right"/>
    </xf>
    <xf numFmtId="0" fontId="8" fillId="0" borderId="0" xfId="0" applyFont="1" applyAlignment="1">
      <alignment vertical="center"/>
    </xf>
    <xf numFmtId="0" fontId="1" fillId="0" borderId="0" xfId="0" applyFont="1" applyAlignment="1">
      <alignment horizontal="right" vertical="top"/>
    </xf>
    <xf numFmtId="0" fontId="4" fillId="0" borderId="0" xfId="1" applyFont="1" applyAlignment="1">
      <alignment vertical="center"/>
    </xf>
    <xf numFmtId="0" fontId="3" fillId="0" borderId="0" xfId="0" applyFont="1" applyAlignment="1">
      <alignment vertical="center"/>
    </xf>
    <xf numFmtId="0" fontId="1" fillId="0" borderId="0" xfId="0" applyFont="1" applyAlignment="1">
      <alignment vertical="center"/>
    </xf>
    <xf numFmtId="165" fontId="1" fillId="0" borderId="11" xfId="0" applyNumberFormat="1" applyFont="1" applyBorder="1" applyAlignment="1">
      <alignment horizontal="left" vertical="center"/>
    </xf>
    <xf numFmtId="0" fontId="1" fillId="0" borderId="3" xfId="0" applyFont="1" applyBorder="1" applyAlignment="1">
      <alignment vertical="center"/>
    </xf>
    <xf numFmtId="0" fontId="1" fillId="0" borderId="0" xfId="0" applyFont="1" applyAlignment="1">
      <alignment horizontal="right" vertical="center"/>
    </xf>
    <xf numFmtId="0" fontId="17" fillId="0" borderId="0" xfId="0" applyFont="1" applyAlignment="1">
      <alignment vertical="center"/>
    </xf>
    <xf numFmtId="0" fontId="16" fillId="0" borderId="0" xfId="0" applyFont="1" applyAlignment="1">
      <alignment vertical="center"/>
    </xf>
    <xf numFmtId="0" fontId="1" fillId="0" borderId="0" xfId="0" applyFont="1" applyBorder="1" applyAlignment="1">
      <alignment vertical="center"/>
    </xf>
    <xf numFmtId="0" fontId="18" fillId="0" borderId="5" xfId="4" applyFill="1" applyBorder="1" applyAlignment="1">
      <alignment horizontal="left"/>
    </xf>
    <xf numFmtId="0" fontId="9" fillId="0" borderId="0" xfId="1" applyFont="1" applyAlignment="1">
      <alignment vertical="center"/>
    </xf>
    <xf numFmtId="0" fontId="9" fillId="0" borderId="0" xfId="1" applyFont="1" applyFill="1" applyAlignment="1">
      <alignment vertical="center"/>
    </xf>
    <xf numFmtId="7" fontId="9" fillId="0" borderId="0" xfId="1" applyNumberFormat="1" applyFont="1" applyFill="1" applyAlignment="1">
      <alignment horizontal="right" vertical="center"/>
    </xf>
    <xf numFmtId="7" fontId="9" fillId="0" borderId="0" xfId="1" applyNumberFormat="1" applyFont="1" applyAlignment="1">
      <alignment horizontal="right" vertical="center"/>
    </xf>
    <xf numFmtId="7" fontId="9" fillId="0" borderId="0" xfId="1" applyNumberFormat="1" applyFont="1" applyAlignment="1">
      <alignment vertical="center"/>
    </xf>
    <xf numFmtId="0" fontId="4" fillId="0" borderId="0" xfId="1" applyFont="1" applyAlignment="1">
      <alignment horizontal="left" vertical="center"/>
    </xf>
    <xf numFmtId="0" fontId="9" fillId="0" borderId="0" xfId="1" applyFont="1" applyAlignment="1">
      <alignment horizontal="right" vertical="center"/>
    </xf>
    <xf numFmtId="2" fontId="9" fillId="0" borderId="0" xfId="1" applyNumberFormat="1" applyFont="1" applyAlignment="1">
      <alignment horizontal="center" vertical="center"/>
    </xf>
    <xf numFmtId="0" fontId="5" fillId="0" borderId="0" xfId="0" applyFont="1" applyAlignment="1">
      <alignment horizontal="center"/>
    </xf>
    <xf numFmtId="0" fontId="8" fillId="0" borderId="0" xfId="0" applyFont="1"/>
    <xf numFmtId="0" fontId="8" fillId="0" borderId="0" xfId="0" applyFont="1" applyBorder="1"/>
    <xf numFmtId="0" fontId="8" fillId="0" borderId="0" xfId="0" applyFont="1" applyAlignment="1"/>
    <xf numFmtId="0" fontId="8"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4" fillId="3" borderId="0" xfId="0" applyFont="1" applyFill="1"/>
    <xf numFmtId="0" fontId="8" fillId="3" borderId="0" xfId="3" applyFont="1" applyFill="1"/>
    <xf numFmtId="0" fontId="4" fillId="0" borderId="12" xfId="1" applyFont="1" applyFill="1" applyBorder="1" applyAlignment="1">
      <alignment horizontal="right"/>
    </xf>
    <xf numFmtId="10" fontId="4" fillId="0" borderId="13" xfId="1" applyNumberFormat="1" applyFont="1" applyFill="1" applyBorder="1" applyAlignment="1">
      <alignment horizontal="right"/>
    </xf>
    <xf numFmtId="4" fontId="4" fillId="0" borderId="8" xfId="1" applyNumberFormat="1" applyFont="1" applyFill="1" applyBorder="1" applyAlignment="1"/>
    <xf numFmtId="0" fontId="4" fillId="0" borderId="0" xfId="1" applyFont="1" applyBorder="1" applyAlignment="1">
      <alignment vertical="top"/>
    </xf>
    <xf numFmtId="0" fontId="1" fillId="0" borderId="1" xfId="0" applyFont="1" applyBorder="1" applyAlignment="1">
      <alignment horizontal="left" vertical="center"/>
    </xf>
    <xf numFmtId="0" fontId="1" fillId="0" borderId="1" xfId="0" applyFont="1" applyBorder="1" applyAlignment="1">
      <alignment vertical="center"/>
    </xf>
    <xf numFmtId="0" fontId="8" fillId="0" borderId="0" xfId="0" applyFont="1" applyAlignment="1">
      <alignment horizontal="right" vertical="center"/>
    </xf>
    <xf numFmtId="0" fontId="0" fillId="0" borderId="2" xfId="0" applyBorder="1" applyAlignment="1">
      <alignment vertical="center"/>
    </xf>
    <xf numFmtId="0" fontId="20" fillId="0" borderId="0" xfId="0" applyFont="1" applyBorder="1" applyAlignment="1">
      <alignment wrapText="1"/>
    </xf>
    <xf numFmtId="0" fontId="20" fillId="4" borderId="12" xfId="0" applyFont="1" applyFill="1" applyBorder="1" applyAlignment="1">
      <alignment vertical="center" wrapText="1"/>
    </xf>
    <xf numFmtId="0" fontId="20" fillId="4" borderId="13" xfId="0" applyFont="1" applyFill="1" applyBorder="1" applyAlignment="1">
      <alignment vertical="center" wrapText="1"/>
    </xf>
    <xf numFmtId="44" fontId="8" fillId="4" borderId="11" xfId="5" applyFont="1" applyFill="1" applyBorder="1" applyAlignment="1">
      <alignment horizontal="center" vertical="center" wrapText="1"/>
    </xf>
    <xf numFmtId="44" fontId="8" fillId="4" borderId="13" xfId="5" applyFont="1" applyFill="1" applyBorder="1" applyAlignment="1">
      <alignment horizontal="center" vertical="center" wrapText="1"/>
    </xf>
    <xf numFmtId="0" fontId="8" fillId="4" borderId="12" xfId="0" applyFont="1" applyFill="1" applyBorder="1"/>
    <xf numFmtId="0" fontId="8" fillId="4" borderId="11" xfId="0" applyFont="1" applyFill="1" applyBorder="1"/>
    <xf numFmtId="0" fontId="8" fillId="4" borderId="13" xfId="0" applyFont="1" applyFill="1" applyBorder="1"/>
    <xf numFmtId="0" fontId="2" fillId="4" borderId="9" xfId="3" applyFont="1" applyFill="1" applyBorder="1"/>
    <xf numFmtId="0" fontId="8" fillId="4" borderId="8" xfId="3" applyFont="1" applyFill="1" applyBorder="1"/>
    <xf numFmtId="0" fontId="2" fillId="4" borderId="5" xfId="3" applyFont="1" applyFill="1" applyBorder="1"/>
    <xf numFmtId="0" fontId="8" fillId="4" borderId="4" xfId="3" applyFont="1" applyFill="1" applyBorder="1"/>
    <xf numFmtId="0" fontId="2" fillId="4" borderId="6" xfId="3" applyFont="1" applyFill="1" applyBorder="1"/>
    <xf numFmtId="0" fontId="8" fillId="4" borderId="10" xfId="3" applyFont="1" applyFill="1" applyBorder="1"/>
    <xf numFmtId="0" fontId="8" fillId="0" borderId="9" xfId="3" applyFont="1" applyBorder="1" applyAlignment="1">
      <alignment horizontal="left"/>
    </xf>
    <xf numFmtId="0" fontId="8" fillId="0" borderId="3" xfId="3" applyFont="1" applyBorder="1"/>
    <xf numFmtId="0" fontId="8" fillId="0" borderId="3" xfId="1" applyFont="1" applyBorder="1"/>
    <xf numFmtId="0" fontId="8" fillId="0" borderId="8" xfId="1" applyFont="1" applyBorder="1"/>
    <xf numFmtId="0" fontId="8" fillId="0" borderId="5" xfId="3" applyFont="1" applyBorder="1" applyAlignment="1">
      <alignment horizontal="left"/>
    </xf>
    <xf numFmtId="0" fontId="8" fillId="0" borderId="0" xfId="3" applyFont="1" applyBorder="1"/>
    <xf numFmtId="0" fontId="2" fillId="0" borderId="0" xfId="3" applyFont="1" applyFill="1" applyBorder="1"/>
    <xf numFmtId="0" fontId="8" fillId="0" borderId="4" xfId="3" applyFont="1" applyFill="1" applyBorder="1" applyAlignment="1">
      <alignment horizontal="left"/>
    </xf>
    <xf numFmtId="0" fontId="8" fillId="0" borderId="6" xfId="3" applyFont="1" applyBorder="1" applyAlignment="1">
      <alignment horizontal="left"/>
    </xf>
    <xf numFmtId="0" fontId="8" fillId="0" borderId="1" xfId="3" applyFont="1" applyBorder="1"/>
    <xf numFmtId="0" fontId="8" fillId="0" borderId="1" xfId="0" applyFont="1" applyFill="1" applyBorder="1"/>
    <xf numFmtId="0" fontId="8" fillId="0" borderId="1" xfId="3" applyFont="1" applyFill="1" applyBorder="1"/>
    <xf numFmtId="164" fontId="8" fillId="0" borderId="10" xfId="3" applyNumberFormat="1" applyFont="1" applyFill="1" applyBorder="1" applyAlignment="1">
      <alignment horizontal="left"/>
    </xf>
    <xf numFmtId="0" fontId="8" fillId="4" borderId="8" xfId="1" applyFont="1" applyFill="1" applyBorder="1"/>
    <xf numFmtId="0" fontId="8" fillId="4" borderId="5" xfId="1" applyFont="1" applyFill="1" applyBorder="1"/>
    <xf numFmtId="0" fontId="8" fillId="4" borderId="4" xfId="1" applyFont="1" applyFill="1" applyBorder="1"/>
    <xf numFmtId="0" fontId="8" fillId="4" borderId="6" xfId="1" applyFont="1" applyFill="1" applyBorder="1"/>
    <xf numFmtId="0" fontId="8" fillId="4" borderId="10" xfId="1" applyFont="1" applyFill="1" applyBorder="1"/>
    <xf numFmtId="165" fontId="8" fillId="0" borderId="3" xfId="3" applyNumberFormat="1" applyFont="1" applyFill="1" applyBorder="1" applyAlignment="1">
      <alignment horizontal="left"/>
    </xf>
    <xf numFmtId="0" fontId="8" fillId="0" borderId="3" xfId="1" applyFont="1" applyFill="1" applyBorder="1"/>
    <xf numFmtId="0" fontId="8" fillId="0" borderId="8" xfId="1" applyFont="1" applyFill="1" applyBorder="1"/>
    <xf numFmtId="0" fontId="8" fillId="0" borderId="4" xfId="1" applyFont="1" applyFill="1" applyBorder="1"/>
    <xf numFmtId="0" fontId="8" fillId="0" borderId="1" xfId="1" applyFont="1" applyFill="1" applyBorder="1"/>
    <xf numFmtId="0" fontId="8" fillId="0" borderId="10" xfId="1" applyFont="1" applyFill="1" applyBorder="1"/>
    <xf numFmtId="0" fontId="8" fillId="0" borderId="5" xfId="1" applyFont="1" applyBorder="1"/>
    <xf numFmtId="0" fontId="8" fillId="0" borderId="4" xfId="1" applyFont="1" applyBorder="1"/>
    <xf numFmtId="0" fontId="8" fillId="0" borderId="6" xfId="1" applyFont="1" applyBorder="1"/>
    <xf numFmtId="0" fontId="8" fillId="0" borderId="1" xfId="1" applyFont="1" applyBorder="1"/>
    <xf numFmtId="0" fontId="8" fillId="0" borderId="10" xfId="1" applyFont="1" applyBorder="1"/>
    <xf numFmtId="0" fontId="2" fillId="0" borderId="0" xfId="1" applyFont="1" applyBorder="1" applyAlignment="1">
      <alignment horizontal="center"/>
    </xf>
    <xf numFmtId="0" fontId="8" fillId="0" borderId="9" xfId="0" applyFont="1" applyBorder="1"/>
    <xf numFmtId="0" fontId="8" fillId="0" borderId="3" xfId="0" applyFont="1" applyBorder="1"/>
    <xf numFmtId="0" fontId="8" fillId="0" borderId="8" xfId="0" applyFont="1" applyBorder="1"/>
    <xf numFmtId="0" fontId="8" fillId="4" borderId="1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20" fillId="4" borderId="2" xfId="0" applyFont="1" applyFill="1" applyBorder="1" applyAlignment="1">
      <alignment horizontal="left" vertical="center" wrapText="1"/>
    </xf>
    <xf numFmtId="0" fontId="4" fillId="0" borderId="5" xfId="3" applyFont="1" applyFill="1" applyBorder="1" applyAlignment="1">
      <alignment horizontal="left"/>
    </xf>
    <xf numFmtId="0" fontId="4" fillId="0" borderId="4" xfId="3" applyFont="1" applyFill="1" applyBorder="1" applyAlignment="1">
      <alignment horizontal="left"/>
    </xf>
    <xf numFmtId="4" fontId="4" fillId="0" borderId="0" xfId="1" applyNumberFormat="1" applyFont="1" applyFill="1" applyBorder="1" applyAlignment="1">
      <alignment horizontal="right" vertical="top"/>
    </xf>
    <xf numFmtId="0" fontId="4" fillId="0" borderId="9" xfId="1" applyFont="1" applyFill="1" applyBorder="1" applyAlignment="1"/>
    <xf numFmtId="0" fontId="4" fillId="0" borderId="5" xfId="1" applyFont="1" applyFill="1" applyBorder="1" applyAlignment="1"/>
    <xf numFmtId="0" fontId="9" fillId="0" borderId="5" xfId="1" applyFont="1" applyBorder="1" applyAlignment="1">
      <alignment wrapText="1"/>
    </xf>
    <xf numFmtId="0" fontId="9" fillId="0" borderId="0" xfId="1" applyFont="1" applyBorder="1" applyAlignment="1">
      <alignment wrapText="1"/>
    </xf>
    <xf numFmtId="0" fontId="9" fillId="0" borderId="0" xfId="1" applyFont="1" applyBorder="1" applyAlignment="1">
      <alignment horizontal="right" wrapText="1"/>
    </xf>
    <xf numFmtId="0" fontId="12" fillId="0" borderId="4" xfId="1" quotePrefix="1" applyFont="1" applyBorder="1" applyAlignment="1">
      <alignment wrapText="1"/>
    </xf>
    <xf numFmtId="44" fontId="4" fillId="0" borderId="0" xfId="5" applyFont="1" applyBorder="1" applyAlignment="1">
      <alignment vertical="top"/>
    </xf>
    <xf numFmtId="0" fontId="4" fillId="3" borderId="5" xfId="3" applyFont="1" applyFill="1" applyBorder="1" applyAlignment="1">
      <alignment horizontal="left"/>
    </xf>
    <xf numFmtId="0" fontId="4" fillId="3" borderId="0" xfId="3" applyFont="1" applyFill="1" applyBorder="1" applyAlignment="1">
      <alignment horizontal="left"/>
    </xf>
    <xf numFmtId="0" fontId="18" fillId="3" borderId="5" xfId="4" applyFill="1" applyBorder="1" applyAlignment="1">
      <alignment horizontal="left"/>
    </xf>
    <xf numFmtId="0" fontId="4" fillId="3" borderId="6" xfId="3" applyFont="1" applyFill="1" applyBorder="1" applyAlignment="1">
      <alignment horizontal="left" wrapText="1"/>
    </xf>
    <xf numFmtId="0" fontId="4" fillId="3" borderId="1" xfId="3" applyFont="1" applyFill="1" applyBorder="1" applyAlignment="1">
      <alignment horizontal="left" wrapText="1"/>
    </xf>
    <xf numFmtId="0" fontId="4" fillId="3" borderId="12" xfId="1" applyFont="1" applyFill="1" applyBorder="1" applyAlignment="1">
      <alignment horizontal="right"/>
    </xf>
    <xf numFmtId="10" fontId="4" fillId="3" borderId="13" xfId="1" applyNumberFormat="1" applyFont="1" applyFill="1" applyBorder="1" applyAlignment="1">
      <alignment horizontal="right"/>
    </xf>
    <xf numFmtId="4" fontId="4" fillId="3" borderId="0" xfId="1" applyNumberFormat="1" applyFont="1" applyFill="1" applyBorder="1" applyAlignment="1">
      <alignment horizontal="right" vertical="top"/>
    </xf>
    <xf numFmtId="4" fontId="4" fillId="3" borderId="4" xfId="1" applyNumberFormat="1" applyFont="1" applyFill="1" applyBorder="1" applyAlignment="1">
      <alignment horizontal="right" vertical="top"/>
    </xf>
    <xf numFmtId="0" fontId="4" fillId="3" borderId="9" xfId="1" applyFont="1" applyFill="1" applyBorder="1" applyAlignment="1"/>
    <xf numFmtId="4" fontId="4" fillId="3" borderId="8" xfId="1" applyNumberFormat="1" applyFont="1" applyFill="1" applyBorder="1" applyAlignment="1"/>
    <xf numFmtId="0" fontId="4" fillId="3" borderId="5" xfId="1" applyFont="1" applyFill="1" applyBorder="1" applyAlignment="1"/>
    <xf numFmtId="4" fontId="4" fillId="3" borderId="4" xfId="1" applyNumberFormat="1" applyFont="1" applyFill="1" applyBorder="1" applyAlignment="1"/>
    <xf numFmtId="0" fontId="4" fillId="0" borderId="0" xfId="1" applyFont="1" applyBorder="1" applyAlignment="1">
      <alignment horizontal="right" wrapText="1"/>
    </xf>
    <xf numFmtId="0" fontId="9" fillId="3" borderId="0" xfId="1" applyFont="1" applyFill="1"/>
    <xf numFmtId="7" fontId="9" fillId="3" borderId="0" xfId="1" applyNumberFormat="1" applyFont="1" applyFill="1"/>
    <xf numFmtId="0" fontId="4" fillId="0" borderId="5" xfId="3" applyFont="1" applyFill="1" applyBorder="1" applyAlignment="1">
      <alignment horizontal="left"/>
    </xf>
    <xf numFmtId="0" fontId="4" fillId="0" borderId="4" xfId="3" applyFont="1" applyFill="1" applyBorder="1" applyAlignment="1">
      <alignment horizontal="left"/>
    </xf>
    <xf numFmtId="0" fontId="4" fillId="3" borderId="0" xfId="3" applyFont="1" applyFill="1" applyBorder="1" applyAlignment="1">
      <alignment horizontal="left"/>
    </xf>
    <xf numFmtId="0" fontId="4" fillId="3" borderId="5" xfId="3" applyFont="1" applyFill="1" applyBorder="1" applyAlignment="1">
      <alignment horizontal="left"/>
    </xf>
    <xf numFmtId="0" fontId="4" fillId="0" borderId="6" xfId="3" applyFont="1" applyFill="1" applyBorder="1" applyAlignment="1">
      <alignment wrapText="1"/>
    </xf>
    <xf numFmtId="0" fontId="4" fillId="0" borderId="10" xfId="3" applyFont="1" applyFill="1" applyBorder="1" applyAlignment="1">
      <alignment wrapText="1"/>
    </xf>
    <xf numFmtId="0" fontId="7" fillId="5" borderId="1" xfId="1" applyFont="1" applyFill="1" applyBorder="1" applyAlignment="1">
      <alignment vertical="top" wrapText="1"/>
    </xf>
    <xf numFmtId="0" fontId="4" fillId="5" borderId="3" xfId="1" applyFont="1" applyFill="1" applyBorder="1"/>
    <xf numFmtId="0" fontId="7" fillId="5" borderId="5" xfId="3" quotePrefix="1" applyFont="1" applyFill="1" applyBorder="1" applyAlignment="1">
      <alignment horizontal="center" vertical="top"/>
    </xf>
    <xf numFmtId="0" fontId="4" fillId="5" borderId="4" xfId="1" applyFont="1" applyFill="1" applyBorder="1" applyAlignment="1">
      <alignment horizontal="center"/>
    </xf>
    <xf numFmtId="0" fontId="7" fillId="5" borderId="6" xfId="1" quotePrefix="1" applyFont="1" applyFill="1" applyBorder="1" applyAlignment="1">
      <alignment horizontal="center" vertical="top"/>
    </xf>
    <xf numFmtId="0" fontId="4" fillId="3" borderId="14" xfId="1" applyFont="1" applyFill="1" applyBorder="1" applyAlignment="1"/>
    <xf numFmtId="7" fontId="4" fillId="3" borderId="15" xfId="1" applyNumberFormat="1" applyFont="1" applyFill="1" applyBorder="1" applyAlignment="1"/>
    <xf numFmtId="0" fontId="4" fillId="0" borderId="16" xfId="1" applyFont="1" applyFill="1" applyBorder="1" applyAlignment="1"/>
    <xf numFmtId="7" fontId="4" fillId="0" borderId="17" xfId="1" applyNumberFormat="1" applyFont="1" applyFill="1" applyBorder="1" applyAlignment="1"/>
    <xf numFmtId="0" fontId="7" fillId="5" borderId="4" xfId="3" applyFont="1" applyFill="1" applyBorder="1" applyAlignment="1">
      <alignment vertical="top" wrapText="1"/>
    </xf>
    <xf numFmtId="0" fontId="4" fillId="5" borderId="8" xfId="1" applyFont="1" applyFill="1" applyBorder="1"/>
    <xf numFmtId="0" fontId="13" fillId="0" borderId="16" xfId="3" applyFont="1" applyFill="1" applyBorder="1"/>
    <xf numFmtId="7" fontId="13" fillId="0" borderId="17" xfId="3" applyNumberFormat="1" applyFont="1" applyFill="1" applyBorder="1"/>
    <xf numFmtId="0" fontId="13" fillId="3" borderId="14" xfId="3" applyFont="1" applyFill="1" applyBorder="1"/>
    <xf numFmtId="7" fontId="13" fillId="3" borderId="15" xfId="3" applyNumberFormat="1" applyFont="1" applyFill="1" applyBorder="1"/>
    <xf numFmtId="0" fontId="1" fillId="0" borderId="0" xfId="0" applyFont="1" applyAlignment="1">
      <alignment horizontal="center"/>
    </xf>
    <xf numFmtId="0" fontId="5" fillId="0" borderId="0" xfId="0" applyFont="1" applyAlignment="1">
      <alignment horizontal="center"/>
    </xf>
    <xf numFmtId="0" fontId="1" fillId="0" borderId="2" xfId="0" applyFont="1" applyBorder="1" applyAlignment="1">
      <alignment horizontal="center"/>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0" xfId="1" applyFont="1" applyAlignment="1">
      <alignment horizontal="center"/>
    </xf>
    <xf numFmtId="0" fontId="15" fillId="0" borderId="0" xfId="1" applyFont="1" applyAlignment="1">
      <alignment horizontal="center"/>
    </xf>
    <xf numFmtId="0" fontId="11" fillId="3" borderId="9" xfId="3" applyFont="1" applyFill="1" applyBorder="1" applyAlignment="1">
      <alignment horizontal="left" wrapText="1"/>
    </xf>
    <xf numFmtId="0" fontId="11" fillId="3" borderId="3" xfId="3" applyFont="1" applyFill="1" applyBorder="1" applyAlignment="1">
      <alignment horizontal="left" wrapText="1"/>
    </xf>
    <xf numFmtId="0" fontId="4" fillId="0" borderId="5" xfId="3" applyFont="1" applyFill="1" applyBorder="1" applyAlignment="1">
      <alignment horizontal="left"/>
    </xf>
    <xf numFmtId="0" fontId="4" fillId="0" borderId="4" xfId="3" applyFont="1" applyFill="1" applyBorder="1" applyAlignment="1">
      <alignment horizontal="left"/>
    </xf>
    <xf numFmtId="4" fontId="4" fillId="3" borderId="5" xfId="3" applyNumberFormat="1" applyFont="1" applyFill="1" applyBorder="1" applyAlignment="1">
      <alignment horizontal="left"/>
    </xf>
    <xf numFmtId="0" fontId="4" fillId="3" borderId="0" xfId="3" applyFont="1" applyFill="1" applyBorder="1" applyAlignment="1">
      <alignment horizontal="left"/>
    </xf>
    <xf numFmtId="4" fontId="4" fillId="0" borderId="5" xfId="3" applyNumberFormat="1" applyFont="1" applyFill="1" applyBorder="1" applyAlignment="1">
      <alignment horizontal="left"/>
    </xf>
    <xf numFmtId="0" fontId="4" fillId="3" borderId="5" xfId="3" applyFont="1" applyFill="1" applyBorder="1" applyAlignment="1">
      <alignment horizontal="left"/>
    </xf>
    <xf numFmtId="0" fontId="4" fillId="3" borderId="4" xfId="3" applyFont="1" applyFill="1" applyBorder="1" applyAlignment="1">
      <alignment horizontal="left"/>
    </xf>
    <xf numFmtId="0" fontId="11" fillId="0" borderId="9" xfId="3" applyFont="1" applyFill="1" applyBorder="1" applyAlignment="1">
      <alignment horizontal="left" wrapText="1"/>
    </xf>
    <xf numFmtId="0" fontId="11" fillId="0" borderId="8" xfId="3" applyFont="1" applyFill="1" applyBorder="1" applyAlignment="1">
      <alignment horizontal="left" wrapText="1"/>
    </xf>
    <xf numFmtId="0" fontId="7" fillId="5" borderId="0" xfId="3" applyFont="1" applyFill="1" applyBorder="1" applyAlignment="1">
      <alignment horizontal="center" vertical="top" wrapText="1"/>
    </xf>
    <xf numFmtId="0" fontId="4" fillId="3" borderId="12" xfId="3" applyFont="1" applyFill="1" applyBorder="1" applyAlignment="1">
      <alignment horizontal="center" wrapText="1"/>
    </xf>
    <xf numFmtId="0" fontId="4" fillId="3" borderId="13" xfId="3" applyFont="1" applyFill="1" applyBorder="1" applyAlignment="1">
      <alignment horizontal="center" wrapText="1"/>
    </xf>
    <xf numFmtId="0" fontId="4" fillId="0" borderId="5" xfId="1" applyFont="1" applyBorder="1" applyAlignment="1">
      <alignment horizontal="left" vertical="top" wrapText="1"/>
    </xf>
    <xf numFmtId="0" fontId="4" fillId="0" borderId="4" xfId="1" applyFont="1" applyBorder="1" applyAlignment="1">
      <alignment horizontal="left" vertical="top" wrapText="1"/>
    </xf>
    <xf numFmtId="0" fontId="4" fillId="0" borderId="12" xfId="3" applyFont="1" applyFill="1" applyBorder="1" applyAlignment="1">
      <alignment horizontal="center" wrapText="1"/>
    </xf>
    <xf numFmtId="0" fontId="4" fillId="0" borderId="13" xfId="3" applyFont="1" applyFill="1" applyBorder="1" applyAlignment="1">
      <alignment horizontal="center" wrapText="1"/>
    </xf>
    <xf numFmtId="0" fontId="4" fillId="0" borderId="12" xfId="1" applyFont="1" applyBorder="1" applyAlignment="1">
      <alignment horizontal="center"/>
    </xf>
    <xf numFmtId="0" fontId="4" fillId="0" borderId="13" xfId="1" applyFont="1" applyBorder="1" applyAlignment="1">
      <alignment horizontal="center"/>
    </xf>
    <xf numFmtId="0" fontId="20" fillId="4" borderId="9" xfId="0" applyFont="1" applyFill="1" applyBorder="1" applyAlignment="1">
      <alignment vertical="center" wrapText="1"/>
    </xf>
    <xf numFmtId="0" fontId="20" fillId="4" borderId="3" xfId="0" applyFont="1" applyFill="1" applyBorder="1" applyAlignment="1">
      <alignment vertical="center" wrapText="1"/>
    </xf>
    <xf numFmtId="0" fontId="20" fillId="4" borderId="8" xfId="0" applyFont="1" applyFill="1" applyBorder="1" applyAlignment="1">
      <alignment vertical="center" wrapText="1"/>
    </xf>
    <xf numFmtId="0" fontId="20" fillId="4" borderId="5" xfId="0" applyFont="1" applyFill="1" applyBorder="1" applyAlignment="1">
      <alignment vertical="center" wrapText="1"/>
    </xf>
    <xf numFmtId="0" fontId="20" fillId="4" borderId="0" xfId="0" applyFont="1" applyFill="1" applyBorder="1" applyAlignment="1">
      <alignment vertical="center" wrapText="1"/>
    </xf>
    <xf numFmtId="0" fontId="20" fillId="4" borderId="4" xfId="0" applyFont="1" applyFill="1" applyBorder="1" applyAlignment="1">
      <alignment vertical="center" wrapText="1"/>
    </xf>
    <xf numFmtId="0" fontId="20" fillId="4" borderId="6" xfId="0" applyFont="1" applyFill="1" applyBorder="1" applyAlignment="1">
      <alignment vertical="center" wrapText="1"/>
    </xf>
    <xf numFmtId="0" fontId="20" fillId="4" borderId="1" xfId="0" applyFont="1" applyFill="1" applyBorder="1" applyAlignment="1">
      <alignment vertical="center" wrapText="1"/>
    </xf>
    <xf numFmtId="0" fontId="20" fillId="4" borderId="10" xfId="0" applyFont="1" applyFill="1" applyBorder="1" applyAlignment="1">
      <alignment vertical="center" wrapText="1"/>
    </xf>
    <xf numFmtId="0" fontId="20" fillId="4" borderId="2" xfId="0" applyFont="1" applyFill="1" applyBorder="1" applyAlignment="1">
      <alignment horizontal="center" vertical="center" wrapText="1"/>
    </xf>
    <xf numFmtId="7" fontId="8" fillId="0" borderId="2" xfId="5" applyNumberFormat="1" applyFont="1" applyBorder="1" applyAlignment="1">
      <alignment horizontal="center" vertical="center" wrapText="1"/>
    </xf>
    <xf numFmtId="44" fontId="8" fillId="0" borderId="2" xfId="5"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top"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4" borderId="2" xfId="0" applyFont="1" applyFill="1" applyBorder="1" applyAlignment="1">
      <alignment horizontal="right" vertical="center" wrapText="1"/>
    </xf>
    <xf numFmtId="0" fontId="4" fillId="0" borderId="0" xfId="1" applyFont="1" applyAlignment="1">
      <alignment horizontal="left" wrapText="1"/>
    </xf>
    <xf numFmtId="0" fontId="20" fillId="4" borderId="2" xfId="0" applyFont="1" applyFill="1" applyBorder="1" applyAlignment="1">
      <alignment vertical="center" wrapText="1"/>
    </xf>
    <xf numFmtId="0" fontId="20" fillId="4" borderId="12" xfId="0" applyFont="1" applyFill="1" applyBorder="1" applyAlignment="1">
      <alignment vertical="center" wrapText="1"/>
    </xf>
    <xf numFmtId="0" fontId="20" fillId="4" borderId="11" xfId="0" applyFont="1" applyFill="1" applyBorder="1" applyAlignment="1">
      <alignment vertical="center" wrapText="1"/>
    </xf>
    <xf numFmtId="0" fontId="20" fillId="4" borderId="13" xfId="0" applyFont="1" applyFill="1" applyBorder="1" applyAlignment="1">
      <alignment vertical="center" wrapText="1"/>
    </xf>
    <xf numFmtId="0" fontId="20" fillId="4" borderId="11" xfId="0" applyFont="1" applyFill="1" applyBorder="1" applyAlignment="1">
      <alignment horizontal="right" vertical="center" wrapText="1"/>
    </xf>
    <xf numFmtId="0" fontId="20" fillId="4" borderId="13" xfId="0" applyFont="1" applyFill="1" applyBorder="1" applyAlignment="1">
      <alignment horizontal="right" vertical="center" wrapText="1"/>
    </xf>
    <xf numFmtId="17" fontId="20" fillId="0" borderId="12" xfId="0" applyNumberFormat="1" applyFont="1" applyBorder="1" applyAlignment="1">
      <alignment vertical="center" wrapText="1"/>
    </xf>
    <xf numFmtId="0" fontId="20" fillId="0" borderId="11" xfId="0" applyFont="1" applyBorder="1" applyAlignment="1">
      <alignment vertical="center" wrapText="1"/>
    </xf>
    <xf numFmtId="0" fontId="20" fillId="0" borderId="13" xfId="0" applyFont="1" applyBorder="1" applyAlignment="1">
      <alignment vertical="center" wrapText="1"/>
    </xf>
    <xf numFmtId="0" fontId="20" fillId="4" borderId="12"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0" borderId="2" xfId="0" applyFont="1" applyBorder="1" applyAlignment="1">
      <alignment horizontal="left" vertical="center" wrapText="1"/>
    </xf>
    <xf numFmtId="14" fontId="20" fillId="0" borderId="2" xfId="0" applyNumberFormat="1" applyFont="1" applyBorder="1" applyAlignment="1">
      <alignment horizontal="left" vertical="center" wrapText="1"/>
    </xf>
  </cellXfs>
  <cellStyles count="6">
    <cellStyle name="Currency" xfId="5" builtinId="4"/>
    <cellStyle name="Excel Built-in Normal" xfId="2" xr:uid="{00000000-0005-0000-0000-000000000000}"/>
    <cellStyle name="Hyperlink" xfId="4" builtinId="8"/>
    <cellStyle name="Normal" xfId="0" builtinId="0"/>
    <cellStyle name="Normal 2" xfId="1" xr:uid="{00000000-0005-0000-0000-000002000000}"/>
    <cellStyle name="Normal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21772</xdr:colOff>
      <xdr:row>0</xdr:row>
      <xdr:rowOff>54428</xdr:rowOff>
    </xdr:from>
    <xdr:to>
      <xdr:col>1</xdr:col>
      <xdr:colOff>1886767</xdr:colOff>
      <xdr:row>3</xdr:row>
      <xdr:rowOff>126455</xdr:rowOff>
    </xdr:to>
    <xdr:pic>
      <xdr:nvPicPr>
        <xdr:cNvPr id="8" name="Picture 7">
          <a:extLst>
            <a:ext uri="{FF2B5EF4-FFF2-40B4-BE49-F238E27FC236}">
              <a16:creationId xmlns:a16="http://schemas.microsoft.com/office/drawing/2014/main" id="{7C2FB846-F6A8-4BC3-A352-0FEB092CB5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258" y="54428"/>
          <a:ext cx="1864995" cy="725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421343</xdr:colOff>
      <xdr:row>2</xdr:row>
      <xdr:rowOff>179294</xdr:rowOff>
    </xdr:to>
    <xdr:pic>
      <xdr:nvPicPr>
        <xdr:cNvPr id="3" name="Picture 2">
          <a:extLst>
            <a:ext uri="{FF2B5EF4-FFF2-40B4-BE49-F238E27FC236}">
              <a16:creationId xmlns:a16="http://schemas.microsoft.com/office/drawing/2014/main" id="{E071D7FA-79E7-470E-B142-5039E0B69D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568824" cy="573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175260</xdr:colOff>
      <xdr:row>1</xdr:row>
      <xdr:rowOff>7620</xdr:rowOff>
    </xdr:from>
    <xdr:to>
      <xdr:col>2</xdr:col>
      <xdr:colOff>528022</xdr:colOff>
      <xdr:row>3</xdr:row>
      <xdr:rowOff>133574</xdr:rowOff>
    </xdr:to>
    <xdr:pic>
      <xdr:nvPicPr>
        <xdr:cNvPr id="3" name="Picture 2">
          <a:extLst>
            <a:ext uri="{FF2B5EF4-FFF2-40B4-BE49-F238E27FC236}">
              <a16:creationId xmlns:a16="http://schemas.microsoft.com/office/drawing/2014/main" id="{F11EAD58-CC9E-4747-A0C7-EC8165187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198120"/>
          <a:ext cx="1571962" cy="575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arren@robinsonSG.com" TargetMode="External"/><Relationship Id="rId1" Type="http://schemas.openxmlformats.org/officeDocument/2006/relationships/hyperlink" Target="mailto:tgerrow@agsod.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21"/>
  <sheetViews>
    <sheetView zoomScale="70" zoomScaleNormal="70" workbookViewId="0">
      <pane ySplit="10" topLeftCell="A11" activePane="bottomLeft" state="frozen"/>
      <selection pane="bottomLeft" activeCell="E11" sqref="E11"/>
    </sheetView>
  </sheetViews>
  <sheetFormatPr defaultRowHeight="12.5" x14ac:dyDescent="0.25"/>
  <cols>
    <col min="1" max="1" width="3.54296875" customWidth="1"/>
    <col min="2" max="2" width="30.7265625" style="1" customWidth="1"/>
    <col min="3" max="3" width="22.453125" style="1" customWidth="1"/>
    <col min="4" max="9" width="14.26953125" style="1" customWidth="1"/>
    <col min="10" max="10" width="18.7265625" customWidth="1"/>
    <col min="11" max="12" width="14.26953125" customWidth="1"/>
    <col min="13" max="13" width="14.7265625" customWidth="1"/>
  </cols>
  <sheetData>
    <row r="1" spans="1:9" ht="18" x14ac:dyDescent="0.4">
      <c r="B1" s="183" t="s">
        <v>3</v>
      </c>
      <c r="C1" s="183"/>
      <c r="D1" s="183"/>
      <c r="E1" s="183"/>
      <c r="F1" s="183"/>
      <c r="G1" s="183"/>
      <c r="H1" s="183"/>
      <c r="I1" s="183"/>
    </row>
    <row r="2" spans="1:9" ht="18" x14ac:dyDescent="0.4">
      <c r="B2" s="183" t="s">
        <v>4</v>
      </c>
      <c r="C2" s="183"/>
      <c r="D2" s="183"/>
      <c r="E2" s="183"/>
      <c r="F2" s="183"/>
      <c r="G2" s="183"/>
      <c r="H2" s="183"/>
      <c r="I2" s="183"/>
    </row>
    <row r="3" spans="1:9" ht="18" x14ac:dyDescent="0.4">
      <c r="B3" s="184" t="s">
        <v>5</v>
      </c>
      <c r="C3" s="184"/>
      <c r="D3" s="184"/>
      <c r="E3" s="184"/>
      <c r="F3" s="184"/>
      <c r="G3" s="184"/>
      <c r="H3" s="184"/>
      <c r="I3" s="184"/>
    </row>
    <row r="4" spans="1:9" ht="18" x14ac:dyDescent="0.4">
      <c r="B4" s="4"/>
      <c r="C4" s="4"/>
      <c r="D4" s="4"/>
      <c r="E4" s="4"/>
      <c r="F4" s="4"/>
      <c r="G4" s="4"/>
      <c r="H4" s="70"/>
      <c r="I4" s="4"/>
    </row>
    <row r="5" spans="1:9" s="53" customFormat="1" ht="23.5" x14ac:dyDescent="0.25">
      <c r="B5" s="54" t="s">
        <v>0</v>
      </c>
      <c r="C5" s="82">
        <v>20278</v>
      </c>
      <c r="D5" s="60"/>
      <c r="E5" s="54"/>
      <c r="F5" s="57" t="s">
        <v>10</v>
      </c>
      <c r="G5" s="58" t="s">
        <v>56</v>
      </c>
      <c r="H5" s="58"/>
      <c r="I5" s="59"/>
    </row>
    <row r="6" spans="1:9" s="53" customFormat="1" ht="21.75" customHeight="1" x14ac:dyDescent="0.25">
      <c r="B6" s="54" t="s">
        <v>1</v>
      </c>
      <c r="C6" s="82" t="s">
        <v>66</v>
      </c>
      <c r="D6" s="83"/>
      <c r="E6" s="60"/>
      <c r="F6" s="84" t="s">
        <v>31</v>
      </c>
      <c r="G6" s="50" t="s">
        <v>57</v>
      </c>
      <c r="H6" s="50"/>
      <c r="I6" s="50"/>
    </row>
    <row r="7" spans="1:9" s="53" customFormat="1" ht="21.75" customHeight="1" x14ac:dyDescent="0.25">
      <c r="B7" s="54" t="s">
        <v>2</v>
      </c>
      <c r="C7" s="55" t="s">
        <v>67</v>
      </c>
      <c r="D7" s="56"/>
      <c r="E7" s="54"/>
      <c r="F7" s="57" t="s">
        <v>47</v>
      </c>
      <c r="G7" s="58" t="s">
        <v>68</v>
      </c>
      <c r="H7" s="58"/>
      <c r="I7" s="59"/>
    </row>
    <row r="8" spans="1:9" s="3" customFormat="1" ht="21.65" customHeight="1" x14ac:dyDescent="0.4">
      <c r="B8" s="2"/>
      <c r="C8" s="8"/>
      <c r="D8" s="8"/>
      <c r="E8" s="2"/>
      <c r="F8" s="51"/>
      <c r="G8" s="50"/>
      <c r="H8" s="50"/>
      <c r="I8" s="50"/>
    </row>
    <row r="9" spans="1:9" ht="25.15" customHeight="1" x14ac:dyDescent="0.4">
      <c r="B9" s="5"/>
      <c r="C9" s="5"/>
      <c r="D9" s="185" t="s">
        <v>7</v>
      </c>
      <c r="E9" s="185"/>
      <c r="F9" s="185"/>
      <c r="G9" s="185"/>
      <c r="H9" s="185"/>
      <c r="I9" s="185"/>
    </row>
    <row r="10" spans="1:9" s="7" customFormat="1" ht="55.15" customHeight="1" x14ac:dyDescent="0.4">
      <c r="A10" s="13"/>
      <c r="B10" s="6" t="s">
        <v>8</v>
      </c>
      <c r="C10" s="6" t="s">
        <v>9</v>
      </c>
      <c r="D10" s="9" t="s">
        <v>65</v>
      </c>
      <c r="E10" s="9"/>
      <c r="F10" s="74" t="s">
        <v>11</v>
      </c>
      <c r="G10" s="85"/>
      <c r="H10" s="85"/>
      <c r="I10" s="74"/>
    </row>
    <row r="11" spans="1:9" ht="33.65" customHeight="1" x14ac:dyDescent="0.35">
      <c r="A11" s="10">
        <v>1</v>
      </c>
      <c r="B11" s="11" t="s">
        <v>61</v>
      </c>
      <c r="C11" s="12" t="s">
        <v>63</v>
      </c>
      <c r="D11" s="48">
        <v>51000</v>
      </c>
      <c r="E11" s="48"/>
      <c r="F11" s="48">
        <f>D11</f>
        <v>51000</v>
      </c>
      <c r="G11" s="48"/>
      <c r="H11" s="48"/>
      <c r="I11" s="48"/>
    </row>
    <row r="12" spans="1:9" ht="33.75" customHeight="1" x14ac:dyDescent="0.35">
      <c r="A12" s="10">
        <f>A11+1</f>
        <v>2</v>
      </c>
      <c r="B12" s="11" t="s">
        <v>62</v>
      </c>
      <c r="C12" s="12" t="s">
        <v>64</v>
      </c>
      <c r="D12" s="48">
        <v>70000</v>
      </c>
      <c r="E12" s="48"/>
      <c r="F12" s="48">
        <f>D12</f>
        <v>70000</v>
      </c>
      <c r="G12" s="48"/>
      <c r="H12" s="48"/>
      <c r="I12" s="48"/>
    </row>
    <row r="13" spans="1:9" ht="33.75" hidden="1" customHeight="1" x14ac:dyDescent="0.35">
      <c r="A13" s="10">
        <f t="shared" ref="A13:A20" si="0">A12+1</f>
        <v>3</v>
      </c>
      <c r="B13" s="11"/>
      <c r="C13" s="12"/>
      <c r="D13" s="48"/>
      <c r="E13" s="48"/>
      <c r="F13" s="48"/>
      <c r="G13" s="48"/>
      <c r="H13" s="48"/>
      <c r="I13" s="48"/>
    </row>
    <row r="14" spans="1:9" ht="33.75" hidden="1" customHeight="1" x14ac:dyDescent="0.35">
      <c r="A14" s="10">
        <f t="shared" si="0"/>
        <v>4</v>
      </c>
      <c r="B14" s="11"/>
      <c r="C14" s="12"/>
      <c r="D14" s="48"/>
      <c r="E14" s="48"/>
      <c r="F14" s="48"/>
      <c r="G14" s="48"/>
      <c r="H14" s="48"/>
      <c r="I14" s="48"/>
    </row>
    <row r="15" spans="1:9" ht="33.75" hidden="1" customHeight="1" x14ac:dyDescent="0.35">
      <c r="A15" s="10">
        <f t="shared" si="0"/>
        <v>5</v>
      </c>
      <c r="B15" s="11"/>
      <c r="C15" s="12"/>
      <c r="D15" s="48"/>
      <c r="E15" s="48"/>
      <c r="F15" s="48"/>
      <c r="G15" s="48"/>
      <c r="H15" s="48"/>
      <c r="I15" s="48"/>
    </row>
    <row r="16" spans="1:9" ht="33.75" hidden="1" customHeight="1" x14ac:dyDescent="0.35">
      <c r="A16" s="10">
        <f t="shared" si="0"/>
        <v>6</v>
      </c>
      <c r="B16" s="11"/>
      <c r="C16" s="12"/>
      <c r="D16" s="48"/>
      <c r="E16" s="48"/>
      <c r="F16" s="48"/>
      <c r="G16" s="48"/>
      <c r="H16" s="48"/>
      <c r="I16" s="48"/>
    </row>
    <row r="17" spans="1:9" ht="33.75" hidden="1" customHeight="1" x14ac:dyDescent="0.35">
      <c r="A17" s="10">
        <f t="shared" si="0"/>
        <v>7</v>
      </c>
      <c r="B17" s="11"/>
      <c r="C17" s="12"/>
      <c r="D17" s="48"/>
      <c r="E17" s="48"/>
      <c r="F17" s="48"/>
      <c r="G17" s="48"/>
      <c r="H17" s="48"/>
      <c r="I17" s="48"/>
    </row>
    <row r="18" spans="1:9" ht="33.75" hidden="1" customHeight="1" x14ac:dyDescent="0.35">
      <c r="A18" s="10">
        <f t="shared" si="0"/>
        <v>8</v>
      </c>
      <c r="B18" s="11"/>
      <c r="C18" s="12"/>
      <c r="D18" s="48"/>
      <c r="E18" s="48"/>
      <c r="F18" s="48"/>
      <c r="G18" s="48"/>
      <c r="H18" s="48"/>
      <c r="I18" s="48"/>
    </row>
    <row r="19" spans="1:9" ht="33.75" hidden="1" customHeight="1" x14ac:dyDescent="0.35">
      <c r="A19" s="10">
        <f t="shared" si="0"/>
        <v>9</v>
      </c>
      <c r="B19" s="11"/>
      <c r="C19" s="12"/>
      <c r="D19" s="48"/>
      <c r="E19" s="48"/>
      <c r="F19" s="48"/>
      <c r="G19" s="48"/>
      <c r="H19" s="48"/>
      <c r="I19" s="48"/>
    </row>
    <row r="20" spans="1:9" ht="33.75" hidden="1" customHeight="1" x14ac:dyDescent="0.35">
      <c r="A20" s="10">
        <f t="shared" si="0"/>
        <v>10</v>
      </c>
      <c r="B20" s="11"/>
      <c r="C20" s="12"/>
      <c r="D20" s="48"/>
      <c r="E20" s="48"/>
      <c r="F20" s="48"/>
      <c r="G20" s="48"/>
      <c r="H20" s="48"/>
      <c r="I20" s="48"/>
    </row>
    <row r="21" spans="1:9" ht="46.15" customHeight="1" x14ac:dyDescent="0.25">
      <c r="A21" s="186" t="s">
        <v>6</v>
      </c>
      <c r="B21" s="187"/>
      <c r="C21" s="187"/>
      <c r="D21" s="187"/>
      <c r="E21" s="187"/>
      <c r="F21" s="187"/>
      <c r="G21" s="187"/>
      <c r="H21" s="187"/>
      <c r="I21" s="188"/>
    </row>
  </sheetData>
  <mergeCells count="5">
    <mergeCell ref="B1:I1"/>
    <mergeCell ref="B2:I2"/>
    <mergeCell ref="B3:I3"/>
    <mergeCell ref="D9:I9"/>
    <mergeCell ref="A21:I21"/>
  </mergeCells>
  <phoneticPr fontId="0" type="noConversion"/>
  <printOptions horizontalCentered="1"/>
  <pageMargins left="0.1" right="0.2" top="0.82" bottom="0.35" header="0.55000000000000004" footer="0.2"/>
  <pageSetup scale="74" fitToHeight="10" orientation="portrait" r:id="rId1"/>
  <headerFooter alignWithMargins="0">
    <oddFooter>&amp;CPage &amp;P of &amp;N&amp;R&amp;"Arial,Italic"&amp;9 3/30/12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K32"/>
  <sheetViews>
    <sheetView tabSelected="1" zoomScale="90" zoomScaleNormal="90" zoomScaleSheetLayoutView="100" workbookViewId="0">
      <selection activeCell="C17" sqref="C17"/>
    </sheetView>
  </sheetViews>
  <sheetFormatPr defaultColWidth="9.1796875" defaultRowHeight="12.5" x14ac:dyDescent="0.25"/>
  <cols>
    <col min="1" max="1" width="4.453125" style="14" customWidth="1"/>
    <col min="2" max="2" width="12.26953125" style="14" customWidth="1"/>
    <col min="3" max="3" width="49" style="14" customWidth="1"/>
    <col min="4" max="4" width="4.81640625" style="14" customWidth="1"/>
    <col min="5" max="6" width="14.7265625" style="14" customWidth="1"/>
    <col min="7" max="8" width="14.7265625" style="23" customWidth="1"/>
    <col min="9" max="10" width="9.1796875" style="15"/>
    <col min="11" max="11" width="12.26953125" style="15" bestFit="1" customWidth="1"/>
    <col min="12" max="12" width="9.1796875" style="15"/>
    <col min="13" max="13" width="33.7265625" style="15" customWidth="1"/>
    <col min="14" max="14" width="11.26953125" style="15" bestFit="1" customWidth="1"/>
    <col min="15" max="15" width="10.1796875" style="15" bestFit="1" customWidth="1"/>
    <col min="16" max="16384" width="9.1796875" style="15"/>
  </cols>
  <sheetData>
    <row r="1" spans="1:8" s="32" customFormat="1" ht="15.5" x14ac:dyDescent="0.35">
      <c r="A1" s="189" t="s">
        <v>12</v>
      </c>
      <c r="B1" s="189"/>
      <c r="C1" s="189"/>
      <c r="D1" s="189"/>
      <c r="E1" s="189"/>
      <c r="F1" s="189"/>
      <c r="G1" s="189"/>
      <c r="H1" s="189"/>
    </row>
    <row r="2" spans="1:8" s="32" customFormat="1" ht="15.5" x14ac:dyDescent="0.35">
      <c r="A2" s="190" t="s">
        <v>48</v>
      </c>
      <c r="B2" s="190"/>
      <c r="C2" s="190"/>
      <c r="D2" s="190"/>
      <c r="E2" s="190"/>
      <c r="F2" s="190"/>
      <c r="G2" s="190"/>
      <c r="H2" s="190"/>
    </row>
    <row r="3" spans="1:8" s="17" customFormat="1" ht="15.5" x14ac:dyDescent="0.35">
      <c r="D3" s="16"/>
      <c r="E3" s="16"/>
      <c r="G3" s="18"/>
      <c r="H3" s="18"/>
    </row>
    <row r="4" spans="1:8" s="17" customFormat="1" ht="15.5" x14ac:dyDescent="0.35">
      <c r="D4" s="16"/>
      <c r="E4" s="16"/>
      <c r="G4" s="18"/>
      <c r="H4" s="18"/>
    </row>
    <row r="5" spans="1:8" s="17" customFormat="1" ht="15.5" x14ac:dyDescent="0.35">
      <c r="A5" s="34" t="s">
        <v>13</v>
      </c>
      <c r="B5" s="35"/>
      <c r="C5" s="36">
        <f>'Bid Opening'!C5</f>
        <v>20278</v>
      </c>
      <c r="D5" s="35"/>
      <c r="E5" s="35"/>
      <c r="F5" s="34" t="s">
        <v>29</v>
      </c>
      <c r="G5" s="37"/>
      <c r="H5" s="38" t="str">
        <f>'Bid Opening'!G5</f>
        <v>Harrison Hawkins</v>
      </c>
    </row>
    <row r="6" spans="1:8" s="17" customFormat="1" ht="15.5" x14ac:dyDescent="0.35">
      <c r="A6" s="34" t="s">
        <v>1</v>
      </c>
      <c r="B6" s="35"/>
      <c r="C6" s="36" t="str">
        <f>'Bid Opening'!C6</f>
        <v>Sod for Ronald L. Feist Park</v>
      </c>
      <c r="D6" s="35"/>
      <c r="E6" s="35"/>
      <c r="F6" s="34"/>
      <c r="G6" s="39"/>
      <c r="H6" s="40" t="str">
        <f>'Bid Opening'!G6</f>
        <v>530-889-4242</v>
      </c>
    </row>
    <row r="7" spans="1:8" s="17" customFormat="1" ht="15.5" x14ac:dyDescent="0.35">
      <c r="A7" s="34" t="s">
        <v>14</v>
      </c>
      <c r="B7" s="35"/>
      <c r="C7" s="38" t="str">
        <f>'Bid Opening'!C7</f>
        <v>04/25/2022 @ 11:00 AM</v>
      </c>
      <c r="D7" s="35"/>
      <c r="E7" s="35"/>
      <c r="F7" s="76" t="s">
        <v>55</v>
      </c>
      <c r="G7" s="77"/>
      <c r="H7" s="18"/>
    </row>
    <row r="8" spans="1:8" s="17" customFormat="1" ht="15.5" x14ac:dyDescent="0.35">
      <c r="A8" s="19"/>
      <c r="B8" s="16"/>
      <c r="C8" s="20"/>
      <c r="D8" s="16"/>
      <c r="E8" s="16"/>
      <c r="F8" s="26"/>
      <c r="G8" s="26"/>
      <c r="H8" s="26"/>
    </row>
    <row r="9" spans="1:8" ht="32.25" customHeight="1" x14ac:dyDescent="0.3">
      <c r="A9" s="41"/>
      <c r="B9" s="42"/>
      <c r="C9" s="43" t="s">
        <v>15</v>
      </c>
      <c r="D9" s="44"/>
      <c r="E9" s="191" t="str">
        <f>'Bid Opening'!B11</f>
        <v>A-G Sod Farms</v>
      </c>
      <c r="F9" s="192"/>
      <c r="G9" s="200" t="str">
        <f>'Bid Opening'!B12</f>
        <v>Don Robinson Sand &amp; Gravel, Inc</v>
      </c>
      <c r="H9" s="201"/>
    </row>
    <row r="10" spans="1:8" x14ac:dyDescent="0.25">
      <c r="A10" s="45"/>
      <c r="B10" s="15"/>
      <c r="C10" s="21" t="s">
        <v>16</v>
      </c>
      <c r="D10" s="22"/>
      <c r="E10" s="195" t="str">
        <f>'Bid Opening'!C11</f>
        <v>Lodi, CA</v>
      </c>
      <c r="F10" s="196"/>
      <c r="G10" s="197" t="str">
        <f>'Bid Opening'!C12</f>
        <v>Auburn, CA</v>
      </c>
      <c r="H10" s="194"/>
    </row>
    <row r="11" spans="1:8" x14ac:dyDescent="0.25">
      <c r="A11" s="45"/>
      <c r="B11" s="15"/>
      <c r="C11" s="21"/>
      <c r="D11" s="22"/>
      <c r="E11" s="146"/>
      <c r="F11" s="147"/>
      <c r="G11" s="136"/>
      <c r="H11" s="137"/>
    </row>
    <row r="12" spans="1:8" x14ac:dyDescent="0.25">
      <c r="A12" s="45"/>
      <c r="B12" s="15"/>
      <c r="C12" s="21" t="s">
        <v>26</v>
      </c>
      <c r="D12" s="22"/>
      <c r="E12" s="198" t="s">
        <v>73</v>
      </c>
      <c r="F12" s="199"/>
      <c r="G12" s="193" t="s">
        <v>69</v>
      </c>
      <c r="H12" s="194"/>
    </row>
    <row r="13" spans="1:8" x14ac:dyDescent="0.25">
      <c r="A13" s="45"/>
      <c r="B13" s="15"/>
      <c r="C13" s="21" t="s">
        <v>17</v>
      </c>
      <c r="D13" s="22"/>
      <c r="E13" s="198" t="s">
        <v>74</v>
      </c>
      <c r="F13" s="196"/>
      <c r="G13" s="193" t="s">
        <v>70</v>
      </c>
      <c r="H13" s="194"/>
    </row>
    <row r="14" spans="1:8" x14ac:dyDescent="0.25">
      <c r="A14" s="45"/>
      <c r="B14" s="15"/>
      <c r="C14" s="49" t="s">
        <v>30</v>
      </c>
      <c r="D14" s="22"/>
      <c r="E14" s="148" t="s">
        <v>75</v>
      </c>
      <c r="F14" s="147"/>
      <c r="G14" s="61" t="s">
        <v>71</v>
      </c>
      <c r="H14" s="137"/>
    </row>
    <row r="15" spans="1:8" x14ac:dyDescent="0.25">
      <c r="A15" s="45"/>
      <c r="B15" s="15"/>
      <c r="C15" s="21"/>
      <c r="D15" s="22"/>
      <c r="E15" s="146"/>
      <c r="F15" s="147"/>
      <c r="G15" s="136"/>
      <c r="H15" s="137"/>
    </row>
    <row r="16" spans="1:8" x14ac:dyDescent="0.25">
      <c r="A16" s="45"/>
      <c r="B16" s="15"/>
      <c r="D16" s="22"/>
      <c r="E16" s="146"/>
      <c r="F16" s="147"/>
      <c r="G16" s="136"/>
      <c r="H16" s="137"/>
    </row>
    <row r="17" spans="1:11" ht="14.5" x14ac:dyDescent="0.25">
      <c r="A17" s="45"/>
      <c r="B17" s="15"/>
      <c r="C17" s="143" t="s">
        <v>78</v>
      </c>
      <c r="D17" s="144" t="s">
        <v>18</v>
      </c>
      <c r="E17" s="165" t="s">
        <v>80</v>
      </c>
      <c r="F17" s="164"/>
      <c r="G17" s="162" t="s">
        <v>58</v>
      </c>
      <c r="H17" s="163"/>
    </row>
    <row r="18" spans="1:11" s="142" customFormat="1" ht="14.5" x14ac:dyDescent="0.25">
      <c r="A18" s="141"/>
      <c r="C18" s="143" t="s">
        <v>19</v>
      </c>
      <c r="D18" s="144" t="s">
        <v>79</v>
      </c>
      <c r="E18" s="149" t="s">
        <v>28</v>
      </c>
      <c r="F18" s="150"/>
      <c r="G18" s="166" t="s">
        <v>28</v>
      </c>
      <c r="H18" s="167"/>
    </row>
    <row r="19" spans="1:11" s="142" customFormat="1" ht="14.5" x14ac:dyDescent="0.25">
      <c r="A19" s="141"/>
      <c r="C19" s="159" t="s">
        <v>60</v>
      </c>
      <c r="D19" s="144"/>
      <c r="E19" s="203"/>
      <c r="F19" s="204"/>
      <c r="G19" s="207"/>
      <c r="H19" s="208"/>
    </row>
    <row r="20" spans="1:11" s="32" customFormat="1" ht="25" x14ac:dyDescent="0.25">
      <c r="A20" s="46" t="s">
        <v>27</v>
      </c>
      <c r="B20" s="209" t="s">
        <v>20</v>
      </c>
      <c r="C20" s="210"/>
      <c r="D20" s="27" t="s">
        <v>21</v>
      </c>
      <c r="E20" s="151" t="s">
        <v>22</v>
      </c>
      <c r="F20" s="152" t="s">
        <v>23</v>
      </c>
      <c r="G20" s="78" t="s">
        <v>22</v>
      </c>
      <c r="H20" s="79" t="s">
        <v>23</v>
      </c>
    </row>
    <row r="21" spans="1:11" s="81" customFormat="1" ht="12.65" customHeight="1" x14ac:dyDescent="0.25">
      <c r="A21" s="47">
        <v>1</v>
      </c>
      <c r="B21" s="205" t="s">
        <v>72</v>
      </c>
      <c r="C21" s="206"/>
      <c r="D21" s="29">
        <v>1</v>
      </c>
      <c r="E21" s="153">
        <v>51000</v>
      </c>
      <c r="F21" s="154">
        <f>E21*$D21</f>
        <v>51000</v>
      </c>
      <c r="G21" s="138">
        <v>70000</v>
      </c>
      <c r="H21" s="30">
        <f>G21*$D21</f>
        <v>70000</v>
      </c>
      <c r="K21" s="145"/>
    </row>
    <row r="22" spans="1:11" s="32" customFormat="1" ht="18.649999999999999" customHeight="1" x14ac:dyDescent="0.25">
      <c r="A22" s="169"/>
      <c r="B22" s="169"/>
      <c r="C22" s="169"/>
      <c r="D22" s="178"/>
      <c r="E22" s="155" t="s">
        <v>11</v>
      </c>
      <c r="F22" s="156">
        <f>SUM(F21:F21)</f>
        <v>51000</v>
      </c>
      <c r="G22" s="139" t="s">
        <v>11</v>
      </c>
      <c r="H22" s="80">
        <f>SUM(H21:H21)</f>
        <v>70000</v>
      </c>
    </row>
    <row r="23" spans="1:11" s="32" customFormat="1" ht="18.649999999999999" customHeight="1" x14ac:dyDescent="0.25">
      <c r="A23" s="170" t="s">
        <v>18</v>
      </c>
      <c r="B23" s="202" t="s">
        <v>81</v>
      </c>
      <c r="C23" s="202"/>
      <c r="D23" s="171"/>
      <c r="E23" s="157" t="s">
        <v>49</v>
      </c>
      <c r="F23" s="158">
        <f>F22*0.0725</f>
        <v>3697.4999999999995</v>
      </c>
      <c r="G23" s="140" t="s">
        <v>49</v>
      </c>
      <c r="H23" s="31">
        <f>H22*0.0725</f>
        <v>5075</v>
      </c>
    </row>
    <row r="24" spans="1:11" s="32" customFormat="1" ht="18.649999999999999" customHeight="1" thickBot="1" x14ac:dyDescent="0.3">
      <c r="A24" s="170"/>
      <c r="B24" s="202"/>
      <c r="C24" s="202"/>
      <c r="D24" s="171"/>
      <c r="E24" s="157" t="s">
        <v>82</v>
      </c>
      <c r="F24" s="158">
        <v>0</v>
      </c>
      <c r="G24" s="140" t="s">
        <v>82</v>
      </c>
      <c r="H24" s="31">
        <f>(H22*-0.05)</f>
        <v>-3500</v>
      </c>
    </row>
    <row r="25" spans="1:11" s="32" customFormat="1" ht="18.649999999999999" customHeight="1" thickBot="1" x14ac:dyDescent="0.35">
      <c r="A25" s="170" t="s">
        <v>79</v>
      </c>
      <c r="B25" s="202" t="s">
        <v>24</v>
      </c>
      <c r="C25" s="202"/>
      <c r="D25" s="177"/>
      <c r="E25" s="181" t="s">
        <v>83</v>
      </c>
      <c r="F25" s="182">
        <f>SUM(F22:F24)</f>
        <v>54697.5</v>
      </c>
      <c r="G25" s="179" t="s">
        <v>83</v>
      </c>
      <c r="H25" s="180">
        <f>SUM(H22:H24)</f>
        <v>71575</v>
      </c>
    </row>
    <row r="26" spans="1:11" s="32" customFormat="1" ht="18.649999999999999" customHeight="1" thickBot="1" x14ac:dyDescent="0.3">
      <c r="A26" s="172"/>
      <c r="B26" s="168"/>
      <c r="C26" s="168"/>
      <c r="D26" s="168"/>
      <c r="E26" s="173" t="s">
        <v>50</v>
      </c>
      <c r="F26" s="174">
        <f>F22+F23</f>
        <v>54697.5</v>
      </c>
      <c r="G26" s="175" t="s">
        <v>50</v>
      </c>
      <c r="H26" s="176">
        <f>H22+H23</f>
        <v>75075</v>
      </c>
    </row>
    <row r="27" spans="1:11" s="32" customFormat="1" x14ac:dyDescent="0.25">
      <c r="A27" s="28"/>
      <c r="B27" s="28"/>
      <c r="C27" s="28"/>
      <c r="D27" s="28"/>
      <c r="E27" s="28"/>
      <c r="F27" s="28"/>
      <c r="G27" s="33"/>
      <c r="H27" s="33"/>
    </row>
    <row r="28" spans="1:11" ht="13" x14ac:dyDescent="0.3">
      <c r="B28" s="25" t="s">
        <v>25</v>
      </c>
    </row>
    <row r="30" spans="1:11" x14ac:dyDescent="0.25">
      <c r="B30" s="160" t="str">
        <f>$E$9</f>
        <v>A-G Sod Farms</v>
      </c>
      <c r="C30" s="160"/>
      <c r="D30" s="160"/>
      <c r="E30" s="161">
        <f>$F$25</f>
        <v>54697.5</v>
      </c>
    </row>
    <row r="31" spans="1:11" x14ac:dyDescent="0.25">
      <c r="B31" s="14" t="str">
        <f>$G$9</f>
        <v>Don Robinson Sand &amp; Gravel, Inc</v>
      </c>
      <c r="E31" s="24">
        <f>$H$25</f>
        <v>71575</v>
      </c>
    </row>
    <row r="32" spans="1:11" x14ac:dyDescent="0.25">
      <c r="E32" s="24"/>
    </row>
  </sheetData>
  <sortState xmlns:xlrd2="http://schemas.microsoft.com/office/spreadsheetml/2017/richdata2" ref="B30:E31">
    <sortCondition ref="E30:E31"/>
  </sortState>
  <mergeCells count="16">
    <mergeCell ref="B25:C25"/>
    <mergeCell ref="E19:F19"/>
    <mergeCell ref="B21:C21"/>
    <mergeCell ref="G19:H19"/>
    <mergeCell ref="B20:C20"/>
    <mergeCell ref="B23:C24"/>
    <mergeCell ref="A1:H1"/>
    <mergeCell ref="A2:H2"/>
    <mergeCell ref="E9:F9"/>
    <mergeCell ref="G13:H13"/>
    <mergeCell ref="E10:F10"/>
    <mergeCell ref="G10:H10"/>
    <mergeCell ref="G12:H12"/>
    <mergeCell ref="E12:F12"/>
    <mergeCell ref="E13:F13"/>
    <mergeCell ref="G9:H9"/>
  </mergeCells>
  <hyperlinks>
    <hyperlink ref="E14" r:id="rId1" xr:uid="{13E635C8-BE5C-4199-9CC4-69D2C7DCEF29}"/>
    <hyperlink ref="G14" r:id="rId2" xr:uid="{5EB122A6-DB8E-47FD-9F2E-DEAEAEE6A4E3}"/>
  </hyperlinks>
  <printOptions horizontalCentered="1"/>
  <pageMargins left="0" right="0" top="0.35" bottom="0.48" header="0" footer="0.21"/>
  <pageSetup scale="99" orientation="landscape" r:id="rId3"/>
  <headerFooter alignWithMargins="0">
    <oddFooter>&amp;CPage &amp;P of &amp;N</oddFooter>
  </headerFooter>
  <ignoredErrors>
    <ignoredError sqref="A23 A25 D17:D18"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9275-F5F2-4881-8CC3-F50253220295}">
  <sheetPr>
    <pageSetUpPr fitToPage="1"/>
  </sheetPr>
  <dimension ref="A1:M26"/>
  <sheetViews>
    <sheetView topLeftCell="A13" zoomScaleNormal="100" zoomScaleSheetLayoutView="130" workbookViewId="0">
      <selection activeCell="E21" sqref="E21"/>
    </sheetView>
  </sheetViews>
  <sheetFormatPr defaultColWidth="8.81640625" defaultRowHeight="15.5" x14ac:dyDescent="0.35"/>
  <cols>
    <col min="1" max="3" width="8.81640625" style="71"/>
    <col min="4" max="6" width="7.453125" style="71" customWidth="1"/>
    <col min="7" max="10" width="8.1796875" style="71" customWidth="1"/>
    <col min="11" max="11" width="9.54296875" style="71" customWidth="1"/>
    <col min="12" max="12" width="8.81640625" style="71" customWidth="1"/>
    <col min="13" max="13" width="8.7265625" style="71" customWidth="1"/>
    <col min="14" max="16384" width="8.81640625" style="71"/>
  </cols>
  <sheetData>
    <row r="1" spans="1:13" x14ac:dyDescent="0.35">
      <c r="A1" s="130"/>
      <c r="B1" s="131"/>
      <c r="C1" s="131"/>
      <c r="D1" s="131"/>
      <c r="E1" s="131"/>
      <c r="F1" s="131"/>
      <c r="G1" s="131"/>
      <c r="H1" s="131"/>
      <c r="I1" s="131"/>
      <c r="J1" s="131"/>
      <c r="K1" s="131"/>
      <c r="L1" s="131"/>
      <c r="M1" s="132"/>
    </row>
    <row r="2" spans="1:13" s="16" customFormat="1" x14ac:dyDescent="0.35">
      <c r="A2" s="124"/>
      <c r="B2" s="129"/>
      <c r="C2" s="129"/>
      <c r="D2" s="129"/>
      <c r="E2" s="129"/>
      <c r="F2" s="129"/>
      <c r="H2" s="129" t="s">
        <v>12</v>
      </c>
      <c r="I2" s="129"/>
      <c r="J2" s="129"/>
      <c r="K2" s="17"/>
      <c r="L2" s="17"/>
      <c r="M2" s="125"/>
    </row>
    <row r="3" spans="1:13" s="17" customFormat="1" ht="19.899999999999999" customHeight="1" x14ac:dyDescent="0.35">
      <c r="A3" s="124"/>
      <c r="B3" s="129"/>
      <c r="C3" s="129"/>
      <c r="D3" s="129"/>
      <c r="E3" s="129"/>
      <c r="F3" s="129"/>
      <c r="H3" s="129" t="s">
        <v>52</v>
      </c>
      <c r="I3" s="129"/>
      <c r="J3" s="129"/>
      <c r="M3" s="125"/>
    </row>
    <row r="4" spans="1:13" s="17" customFormat="1" x14ac:dyDescent="0.35">
      <c r="A4" s="124"/>
      <c r="G4" s="18"/>
      <c r="H4" s="18"/>
      <c r="M4" s="125"/>
    </row>
    <row r="5" spans="1:13" s="17" customFormat="1" ht="7.15" customHeight="1" x14ac:dyDescent="0.35">
      <c r="A5" s="126"/>
      <c r="B5" s="127"/>
      <c r="C5" s="127"/>
      <c r="D5" s="127"/>
      <c r="E5" s="127"/>
      <c r="F5" s="127"/>
      <c r="G5" s="122"/>
      <c r="H5" s="122"/>
      <c r="I5" s="127"/>
      <c r="J5" s="127"/>
      <c r="K5" s="127"/>
      <c r="L5" s="127"/>
      <c r="M5" s="128"/>
    </row>
    <row r="6" spans="1:13" s="72" customFormat="1" ht="4.1500000000000004" customHeight="1" x14ac:dyDescent="0.35">
      <c r="A6" s="91"/>
      <c r="B6" s="92"/>
      <c r="C6" s="92"/>
      <c r="D6" s="92"/>
      <c r="E6" s="92"/>
      <c r="F6" s="92"/>
      <c r="G6" s="92"/>
      <c r="H6" s="92"/>
      <c r="I6" s="92"/>
      <c r="J6" s="92"/>
      <c r="K6" s="92"/>
      <c r="L6" s="92"/>
      <c r="M6" s="93"/>
    </row>
    <row r="7" spans="1:13" s="17" customFormat="1" x14ac:dyDescent="0.35">
      <c r="A7" s="94" t="s">
        <v>13</v>
      </c>
      <c r="B7" s="95"/>
      <c r="C7" s="100">
        <f>'Bid Opening'!C5</f>
        <v>20278</v>
      </c>
      <c r="D7" s="101"/>
      <c r="E7" s="101"/>
      <c r="F7" s="102"/>
      <c r="G7" s="102"/>
      <c r="H7" s="103"/>
      <c r="I7" s="94" t="s">
        <v>37</v>
      </c>
      <c r="J7" s="113"/>
      <c r="K7" s="118" t="str">
        <f>'Bid Opening'!G5</f>
        <v>Harrison Hawkins</v>
      </c>
      <c r="L7" s="119"/>
      <c r="M7" s="120"/>
    </row>
    <row r="8" spans="1:13" s="17" customFormat="1" x14ac:dyDescent="0.35">
      <c r="A8" s="96" t="s">
        <v>1</v>
      </c>
      <c r="B8" s="97"/>
      <c r="C8" s="104" t="str">
        <f>'Bid Opening'!C6</f>
        <v>Sod for Ronald L. Feist Park</v>
      </c>
      <c r="D8" s="105"/>
      <c r="E8" s="105"/>
      <c r="F8" s="106"/>
      <c r="G8" s="37"/>
      <c r="H8" s="107"/>
      <c r="I8" s="114"/>
      <c r="J8" s="115"/>
      <c r="K8" s="18"/>
      <c r="L8" s="18"/>
      <c r="M8" s="121"/>
    </row>
    <row r="9" spans="1:13" s="16" customFormat="1" x14ac:dyDescent="0.35">
      <c r="A9" s="98" t="s">
        <v>35</v>
      </c>
      <c r="B9" s="99"/>
      <c r="C9" s="108" t="str">
        <f>'Bid Opening'!C7</f>
        <v>04/25/2022 @ 11:00 AM</v>
      </c>
      <c r="D9" s="109"/>
      <c r="E9" s="109"/>
      <c r="F9" s="110"/>
      <c r="G9" s="111"/>
      <c r="H9" s="112"/>
      <c r="I9" s="116"/>
      <c r="J9" s="117"/>
      <c r="K9" s="122"/>
      <c r="L9" s="122"/>
      <c r="M9" s="123"/>
    </row>
    <row r="10" spans="1:13" s="72" customFormat="1" ht="4.1500000000000004" customHeight="1" x14ac:dyDescent="0.35">
      <c r="A10" s="91"/>
      <c r="B10" s="92"/>
      <c r="C10" s="92"/>
      <c r="D10" s="92"/>
      <c r="E10" s="92"/>
      <c r="F10" s="92"/>
      <c r="G10" s="92"/>
      <c r="H10" s="92"/>
      <c r="I10" s="92"/>
      <c r="J10" s="92"/>
      <c r="K10" s="92"/>
      <c r="L10" s="92"/>
      <c r="M10" s="93"/>
    </row>
    <row r="11" spans="1:13" s="86" customFormat="1" ht="27" customHeight="1" x14ac:dyDescent="0.3">
      <c r="A11" s="229" t="s">
        <v>32</v>
      </c>
      <c r="B11" s="229"/>
      <c r="C11" s="229"/>
      <c r="D11" s="240" t="s">
        <v>76</v>
      </c>
      <c r="E11" s="240"/>
      <c r="F11" s="240"/>
      <c r="G11" s="240"/>
      <c r="H11" s="240"/>
      <c r="I11" s="240"/>
      <c r="J11" s="240"/>
      <c r="K11" s="240"/>
      <c r="L11" s="240"/>
      <c r="M11" s="240"/>
    </row>
    <row r="12" spans="1:13" s="86" customFormat="1" ht="47.5" customHeight="1" x14ac:dyDescent="0.3">
      <c r="A12" s="230" t="s">
        <v>34</v>
      </c>
      <c r="B12" s="231"/>
      <c r="C12" s="232"/>
      <c r="D12" s="224" t="s">
        <v>77</v>
      </c>
      <c r="E12" s="224"/>
      <c r="F12" s="224"/>
      <c r="G12" s="224"/>
      <c r="H12" s="224"/>
      <c r="I12" s="224"/>
      <c r="J12" s="224"/>
      <c r="K12" s="224"/>
      <c r="L12" s="224"/>
      <c r="M12" s="224"/>
    </row>
    <row r="13" spans="1:13" s="86" customFormat="1" ht="29.5" customHeight="1" x14ac:dyDescent="0.3">
      <c r="A13" s="230" t="s">
        <v>33</v>
      </c>
      <c r="B13" s="231"/>
      <c r="C13" s="232"/>
      <c r="D13" s="223">
        <v>418</v>
      </c>
      <c r="E13" s="223"/>
      <c r="F13" s="227" t="s">
        <v>36</v>
      </c>
      <c r="G13" s="227"/>
      <c r="H13" s="225">
        <v>5</v>
      </c>
      <c r="I13" s="226"/>
      <c r="J13" s="227" t="s">
        <v>46</v>
      </c>
      <c r="K13" s="227"/>
      <c r="L13" s="223">
        <v>2</v>
      </c>
      <c r="M13" s="223"/>
    </row>
    <row r="14" spans="1:13" s="86" customFormat="1" ht="51.65" customHeight="1" x14ac:dyDescent="0.3">
      <c r="A14" s="229" t="s">
        <v>40</v>
      </c>
      <c r="B14" s="229"/>
      <c r="C14" s="229"/>
      <c r="D14" s="224"/>
      <c r="E14" s="224"/>
      <c r="F14" s="224"/>
      <c r="G14" s="224"/>
      <c r="H14" s="224"/>
      <c r="I14" s="224"/>
      <c r="J14" s="224"/>
      <c r="K14" s="224"/>
      <c r="L14" s="224"/>
      <c r="M14" s="224"/>
    </row>
    <row r="15" spans="1:13" s="86" customFormat="1" ht="25.9" customHeight="1" x14ac:dyDescent="0.3">
      <c r="A15" s="211" t="s">
        <v>38</v>
      </c>
      <c r="B15" s="212"/>
      <c r="C15" s="213"/>
      <c r="D15" s="238" t="s">
        <v>39</v>
      </c>
      <c r="E15" s="239"/>
      <c r="F15" s="239"/>
      <c r="G15" s="240" t="s">
        <v>61</v>
      </c>
      <c r="H15" s="240"/>
      <c r="I15" s="240"/>
      <c r="J15" s="240"/>
      <c r="K15" s="240"/>
      <c r="L15" s="240"/>
      <c r="M15" s="240"/>
    </row>
    <row r="16" spans="1:13" s="86" customFormat="1" ht="25.9" customHeight="1" x14ac:dyDescent="0.3">
      <c r="A16" s="214"/>
      <c r="B16" s="215"/>
      <c r="C16" s="216"/>
      <c r="D16" s="74" t="s">
        <v>59</v>
      </c>
      <c r="E16" s="134" t="s">
        <v>42</v>
      </c>
      <c r="F16" s="74"/>
      <c r="G16" s="133" t="s">
        <v>41</v>
      </c>
      <c r="H16" s="233" t="s">
        <v>53</v>
      </c>
      <c r="I16" s="234"/>
      <c r="J16" s="235">
        <v>44684</v>
      </c>
      <c r="K16" s="236"/>
      <c r="L16" s="236"/>
      <c r="M16" s="237"/>
    </row>
    <row r="17" spans="1:13" s="86" customFormat="1" ht="25.9" customHeight="1" x14ac:dyDescent="0.3">
      <c r="A17" s="217"/>
      <c r="B17" s="218"/>
      <c r="C17" s="219"/>
      <c r="D17" s="220" t="s">
        <v>54</v>
      </c>
      <c r="E17" s="220"/>
      <c r="F17" s="220"/>
      <c r="G17" s="221">
        <f>'BID TABULATION'!F26</f>
        <v>54697.5</v>
      </c>
      <c r="H17" s="222"/>
      <c r="I17" s="222"/>
      <c r="J17" s="89"/>
      <c r="K17" s="89"/>
      <c r="L17" s="89"/>
      <c r="M17" s="90"/>
    </row>
    <row r="18" spans="1:13" s="86" customFormat="1" ht="21" customHeight="1" x14ac:dyDescent="0.3">
      <c r="A18" s="211" t="s">
        <v>51</v>
      </c>
      <c r="B18" s="212"/>
      <c r="C18" s="213"/>
      <c r="D18" s="75" t="s">
        <v>59</v>
      </c>
      <c r="E18" s="211" t="s">
        <v>44</v>
      </c>
      <c r="F18" s="212"/>
      <c r="G18" s="212"/>
      <c r="H18" s="212"/>
      <c r="I18" s="212"/>
      <c r="J18" s="212"/>
      <c r="K18" s="212"/>
      <c r="L18" s="212"/>
      <c r="M18" s="213"/>
    </row>
    <row r="19" spans="1:13" s="86" customFormat="1" ht="21" customHeight="1" x14ac:dyDescent="0.3">
      <c r="A19" s="217"/>
      <c r="B19" s="218"/>
      <c r="C19" s="219"/>
      <c r="D19" s="75"/>
      <c r="E19" s="230" t="s">
        <v>43</v>
      </c>
      <c r="F19" s="231"/>
      <c r="G19" s="232"/>
      <c r="H19" s="135" t="s">
        <v>45</v>
      </c>
      <c r="I19" s="241"/>
      <c r="J19" s="241"/>
      <c r="K19" s="241"/>
      <c r="L19" s="87"/>
      <c r="M19" s="88"/>
    </row>
    <row r="20" spans="1:13" s="72" customFormat="1" ht="4.1500000000000004" customHeight="1" x14ac:dyDescent="0.35">
      <c r="A20" s="91"/>
      <c r="B20" s="92"/>
      <c r="C20" s="92"/>
      <c r="D20" s="92"/>
      <c r="E20" s="92"/>
      <c r="F20" s="92"/>
      <c r="G20" s="92"/>
      <c r="H20" s="92"/>
      <c r="I20" s="92"/>
      <c r="J20" s="92"/>
      <c r="K20" s="92"/>
      <c r="L20" s="92"/>
      <c r="M20" s="93"/>
    </row>
    <row r="21" spans="1:13" s="73" customFormat="1" x14ac:dyDescent="0.35"/>
    <row r="22" spans="1:13" s="73" customFormat="1" x14ac:dyDescent="0.35">
      <c r="A22" s="52"/>
      <c r="B22" s="62"/>
      <c r="C22" s="62"/>
      <c r="D22" s="62"/>
      <c r="E22" s="62"/>
      <c r="F22" s="63"/>
      <c r="G22" s="64"/>
      <c r="H22" s="65"/>
      <c r="I22" s="66"/>
      <c r="J22" s="62"/>
    </row>
    <row r="23" spans="1:13" s="73" customFormat="1" x14ac:dyDescent="0.35">
      <c r="A23" s="67"/>
      <c r="B23" s="62"/>
      <c r="C23" s="62"/>
      <c r="D23" s="62"/>
      <c r="E23" s="62"/>
      <c r="F23" s="63"/>
      <c r="G23" s="63"/>
      <c r="H23" s="62"/>
      <c r="I23" s="62"/>
      <c r="J23" s="62"/>
    </row>
    <row r="24" spans="1:13" x14ac:dyDescent="0.35">
      <c r="A24" s="67"/>
      <c r="B24" s="62"/>
      <c r="C24" s="68"/>
      <c r="D24" s="69"/>
      <c r="E24" s="62"/>
      <c r="F24" s="63"/>
      <c r="G24" s="63"/>
      <c r="H24" s="62"/>
      <c r="I24" s="62"/>
      <c r="J24" s="62"/>
    </row>
    <row r="25" spans="1:13" x14ac:dyDescent="0.35">
      <c r="A25" s="67"/>
      <c r="B25" s="62"/>
      <c r="C25" s="68"/>
      <c r="D25" s="69"/>
      <c r="E25" s="62"/>
      <c r="F25" s="63"/>
      <c r="G25" s="63"/>
      <c r="H25" s="62"/>
      <c r="I25" s="62"/>
      <c r="J25" s="62"/>
    </row>
    <row r="26" spans="1:13" x14ac:dyDescent="0.35">
      <c r="A26" s="228"/>
      <c r="B26" s="228"/>
      <c r="C26" s="228"/>
      <c r="D26" s="228"/>
      <c r="E26" s="228"/>
      <c r="F26" s="228"/>
      <c r="G26" s="228"/>
      <c r="H26" s="228"/>
      <c r="I26" s="228"/>
      <c r="J26" s="228"/>
    </row>
  </sheetData>
  <mergeCells count="24">
    <mergeCell ref="A26:J26"/>
    <mergeCell ref="A11:C11"/>
    <mergeCell ref="A12:C12"/>
    <mergeCell ref="A13:C13"/>
    <mergeCell ref="A14:C14"/>
    <mergeCell ref="H16:I16"/>
    <mergeCell ref="J16:M16"/>
    <mergeCell ref="D15:F15"/>
    <mergeCell ref="G15:M15"/>
    <mergeCell ref="I19:K19"/>
    <mergeCell ref="D11:M11"/>
    <mergeCell ref="D12:M12"/>
    <mergeCell ref="J13:K13"/>
    <mergeCell ref="E19:G19"/>
    <mergeCell ref="E18:M18"/>
    <mergeCell ref="A18:C19"/>
    <mergeCell ref="A15:C17"/>
    <mergeCell ref="D17:F17"/>
    <mergeCell ref="G17:I17"/>
    <mergeCell ref="L13:M13"/>
    <mergeCell ref="D14:M14"/>
    <mergeCell ref="H13:I13"/>
    <mergeCell ref="D13:E13"/>
    <mergeCell ref="F13:G13"/>
  </mergeCells>
  <pageMargins left="0.35" right="0.35" top="0.5" bottom="0.5" header="0.3" footer="0.3"/>
  <pageSetup scale="9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Bid Opening</vt:lpstr>
      <vt:lpstr>BID TABULATION</vt:lpstr>
      <vt:lpstr>EVAL SUMMARY</vt:lpstr>
      <vt:lpstr>'Bid Opening'!Print_Area</vt:lpstr>
      <vt:lpstr>'BID TABULATION'!Print_Area</vt:lpstr>
      <vt:lpstr>'Bid Opening'!Print_Titles</vt:lpstr>
      <vt:lpstr>'BID TABULATION'!Print_Titles</vt:lpstr>
    </vt:vector>
  </TitlesOfParts>
  <Company>Placer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Pay</dc:creator>
  <cp:lastModifiedBy>Harrison Hawkins</cp:lastModifiedBy>
  <cp:lastPrinted>2022-04-26T16:14:23Z</cp:lastPrinted>
  <dcterms:created xsi:type="dcterms:W3CDTF">2006-09-22T19:30:48Z</dcterms:created>
  <dcterms:modified xsi:type="dcterms:W3CDTF">2022-04-26T16:14:44Z</dcterms:modified>
</cp:coreProperties>
</file>